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C.2" sheetId="2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C.3.8" sheetId="20" r:id="rId18"/>
    <sheet name="C.4.8" sheetId="21" r:id="rId19"/>
    <sheet name="B.1" sheetId="23" r:id="rId20"/>
    <sheet name="B.2" sheetId="24" r:id="rId21"/>
    <sheet name="B.2.1" sheetId="25" r:id="rId22"/>
    <sheet name="B.2.2" sheetId="26" r:id="rId23"/>
    <sheet name="B.2.3" sheetId="27" r:id="rId24"/>
    <sheet name="B.2.4" sheetId="28" r:id="rId25"/>
    <sheet name="B.2.5" sheetId="29" r:id="rId26"/>
    <sheet name="B.2.6" sheetId="30" r:id="rId27"/>
    <sheet name="B.2.7" sheetId="31" r:id="rId28"/>
    <sheet name="B.2.8" sheetId="32" r:id="rId29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  <definedName name="_xlnm.Print_Area" localSheetId="19">B.1!$A$1:$O$40</definedName>
  </definedNames>
  <calcPr calcId="145621"/>
</workbook>
</file>

<file path=xl/calcChain.xml><?xml version="1.0" encoding="utf-8"?>
<calcChain xmlns="http://schemas.openxmlformats.org/spreadsheetml/2006/main">
  <c r="M81" i="32" l="1"/>
  <c r="L81" i="32"/>
  <c r="K81" i="32"/>
  <c r="K77" i="32" s="1"/>
  <c r="J81" i="32"/>
  <c r="I81" i="32"/>
  <c r="H81" i="32"/>
  <c r="G81" i="32"/>
  <c r="G77" i="32" s="1"/>
  <c r="F81" i="32"/>
  <c r="E81" i="32"/>
  <c r="M78" i="32"/>
  <c r="L78" i="32"/>
  <c r="L77" i="32" s="1"/>
  <c r="K78" i="32"/>
  <c r="J78" i="32"/>
  <c r="I78" i="32"/>
  <c r="H78" i="32"/>
  <c r="H77" i="32" s="1"/>
  <c r="G78" i="32"/>
  <c r="F78" i="32"/>
  <c r="E78" i="32"/>
  <c r="M77" i="32"/>
  <c r="J77" i="32"/>
  <c r="I77" i="32"/>
  <c r="F77" i="32"/>
  <c r="E77" i="32"/>
  <c r="M73" i="32"/>
  <c r="L73" i="32"/>
  <c r="K73" i="32"/>
  <c r="J73" i="32"/>
  <c r="I73" i="32"/>
  <c r="H73" i="32"/>
  <c r="G73" i="32"/>
  <c r="F73" i="32"/>
  <c r="E73" i="32"/>
  <c r="M68" i="32"/>
  <c r="L68" i="32"/>
  <c r="K68" i="32"/>
  <c r="K64" i="32" s="1"/>
  <c r="J68" i="32"/>
  <c r="I68" i="32"/>
  <c r="H68" i="32"/>
  <c r="G68" i="32"/>
  <c r="G64" i="32" s="1"/>
  <c r="F68" i="32"/>
  <c r="E68" i="32"/>
  <c r="M65" i="32"/>
  <c r="L65" i="32"/>
  <c r="L64" i="32" s="1"/>
  <c r="K65" i="32"/>
  <c r="J65" i="32"/>
  <c r="I65" i="32"/>
  <c r="I64" i="32" s="1"/>
  <c r="H65" i="32"/>
  <c r="H64" i="32" s="1"/>
  <c r="G65" i="32"/>
  <c r="F65" i="32"/>
  <c r="E65" i="32"/>
  <c r="M64" i="32"/>
  <c r="J64" i="32"/>
  <c r="F64" i="32"/>
  <c r="E64" i="32"/>
  <c r="M59" i="32"/>
  <c r="L59" i="32"/>
  <c r="K59" i="32"/>
  <c r="J59" i="32"/>
  <c r="I59" i="32"/>
  <c r="H59" i="32"/>
  <c r="G59" i="32"/>
  <c r="F59" i="32"/>
  <c r="F51" i="32" s="1"/>
  <c r="F92" i="32" s="1"/>
  <c r="E59" i="32"/>
  <c r="M56" i="32"/>
  <c r="L56" i="32"/>
  <c r="K56" i="32"/>
  <c r="K52" i="32" s="1"/>
  <c r="J56" i="32"/>
  <c r="I56" i="32"/>
  <c r="H56" i="32"/>
  <c r="G56" i="32"/>
  <c r="G52" i="32" s="1"/>
  <c r="G51" i="32" s="1"/>
  <c r="G92" i="32" s="1"/>
  <c r="F56" i="32"/>
  <c r="E56" i="32"/>
  <c r="M53" i="32"/>
  <c r="L53" i="32"/>
  <c r="L52" i="32" s="1"/>
  <c r="L51" i="32" s="1"/>
  <c r="K53" i="32"/>
  <c r="J53" i="32"/>
  <c r="I53" i="32"/>
  <c r="I52" i="32" s="1"/>
  <c r="H53" i="32"/>
  <c r="H52" i="32" s="1"/>
  <c r="H51" i="32" s="1"/>
  <c r="G53" i="32"/>
  <c r="F53" i="32"/>
  <c r="E53" i="32"/>
  <c r="M52" i="32"/>
  <c r="M51" i="32" s="1"/>
  <c r="J52" i="32"/>
  <c r="F52" i="32"/>
  <c r="E52" i="32"/>
  <c r="K51" i="32"/>
  <c r="M47" i="32"/>
  <c r="L47" i="32"/>
  <c r="K47" i="32"/>
  <c r="J47" i="32"/>
  <c r="I47" i="32"/>
  <c r="H47" i="32"/>
  <c r="G47" i="32"/>
  <c r="F47" i="32"/>
  <c r="E47" i="32"/>
  <c r="M8" i="32"/>
  <c r="L8" i="32"/>
  <c r="L4" i="32" s="1"/>
  <c r="K8" i="32"/>
  <c r="J8" i="32"/>
  <c r="I8" i="32"/>
  <c r="H8" i="32"/>
  <c r="H4" i="32" s="1"/>
  <c r="G8" i="32"/>
  <c r="F8" i="32"/>
  <c r="E8" i="32"/>
  <c r="M5" i="32"/>
  <c r="M4" i="32" s="1"/>
  <c r="L5" i="32"/>
  <c r="K5" i="32"/>
  <c r="J5" i="32"/>
  <c r="I5" i="32"/>
  <c r="I4" i="32" s="1"/>
  <c r="H5" i="32"/>
  <c r="G5" i="32"/>
  <c r="F5" i="32"/>
  <c r="E5" i="32"/>
  <c r="E4" i="32" s="1"/>
  <c r="K4" i="32"/>
  <c r="J4" i="32"/>
  <c r="G4" i="32"/>
  <c r="F4" i="32"/>
  <c r="M81" i="31"/>
  <c r="L81" i="31"/>
  <c r="L77" i="31" s="1"/>
  <c r="K81" i="31"/>
  <c r="J81" i="31"/>
  <c r="I81" i="31"/>
  <c r="H81" i="31"/>
  <c r="H77" i="31" s="1"/>
  <c r="G81" i="31"/>
  <c r="F81" i="31"/>
  <c r="E81" i="31"/>
  <c r="M78" i="31"/>
  <c r="M77" i="31" s="1"/>
  <c r="L78" i="31"/>
  <c r="K78" i="31"/>
  <c r="J78" i="31"/>
  <c r="J77" i="31" s="1"/>
  <c r="I78" i="31"/>
  <c r="I77" i="31" s="1"/>
  <c r="H78" i="31"/>
  <c r="G78" i="31"/>
  <c r="F78" i="31"/>
  <c r="E78" i="31"/>
  <c r="E77" i="31" s="1"/>
  <c r="K77" i="31"/>
  <c r="G77" i="31"/>
  <c r="F77" i="31"/>
  <c r="M73" i="31"/>
  <c r="L73" i="31"/>
  <c r="K73" i="31"/>
  <c r="J73" i="31"/>
  <c r="I73" i="31"/>
  <c r="H73" i="31"/>
  <c r="G73" i="31"/>
  <c r="G51" i="31" s="1"/>
  <c r="F73" i="31"/>
  <c r="E73" i="31"/>
  <c r="M68" i="31"/>
  <c r="L68" i="31"/>
  <c r="L64" i="31" s="1"/>
  <c r="K68" i="31"/>
  <c r="J68" i="31"/>
  <c r="I68" i="31"/>
  <c r="H68" i="31"/>
  <c r="H64" i="31" s="1"/>
  <c r="G68" i="31"/>
  <c r="F68" i="31"/>
  <c r="E68" i="31"/>
  <c r="M65" i="31"/>
  <c r="M64" i="31" s="1"/>
  <c r="L65" i="31"/>
  <c r="K65" i="31"/>
  <c r="J65" i="31"/>
  <c r="J64" i="31" s="1"/>
  <c r="I65" i="31"/>
  <c r="I64" i="31" s="1"/>
  <c r="H65" i="31"/>
  <c r="G65" i="31"/>
  <c r="F65" i="31"/>
  <c r="E65" i="31"/>
  <c r="E64" i="31" s="1"/>
  <c r="K64" i="31"/>
  <c r="G64" i="31"/>
  <c r="F64" i="31"/>
  <c r="M59" i="31"/>
  <c r="L59" i="31"/>
  <c r="K59" i="31"/>
  <c r="J59" i="31"/>
  <c r="I59" i="31"/>
  <c r="H59" i="31"/>
  <c r="G59" i="31"/>
  <c r="F59" i="31"/>
  <c r="E59" i="31"/>
  <c r="M56" i="31"/>
  <c r="L56" i="31"/>
  <c r="L52" i="31" s="1"/>
  <c r="K56" i="31"/>
  <c r="J56" i="31"/>
  <c r="I56" i="31"/>
  <c r="H56" i="31"/>
  <c r="H52" i="31" s="1"/>
  <c r="H51" i="31" s="1"/>
  <c r="G56" i="31"/>
  <c r="F56" i="31"/>
  <c r="E56" i="31"/>
  <c r="M53" i="31"/>
  <c r="M52" i="31" s="1"/>
  <c r="L53" i="31"/>
  <c r="K53" i="31"/>
  <c r="J53" i="31"/>
  <c r="I53" i="31"/>
  <c r="I52" i="31" s="1"/>
  <c r="H53" i="31"/>
  <c r="G53" i="31"/>
  <c r="F53" i="31"/>
  <c r="E53" i="31"/>
  <c r="E52" i="31" s="1"/>
  <c r="K52" i="31"/>
  <c r="J52" i="31"/>
  <c r="J51" i="31" s="1"/>
  <c r="G52" i="31"/>
  <c r="F52" i="31"/>
  <c r="L51" i="31"/>
  <c r="K51" i="31"/>
  <c r="M47" i="31"/>
  <c r="L47" i="31"/>
  <c r="L4" i="31" s="1"/>
  <c r="L92" i="31" s="1"/>
  <c r="K47" i="31"/>
  <c r="J47" i="31"/>
  <c r="I47" i="31"/>
  <c r="H47" i="31"/>
  <c r="H4" i="31" s="1"/>
  <c r="H92" i="31" s="1"/>
  <c r="G47" i="31"/>
  <c r="F47" i="31"/>
  <c r="E47" i="31"/>
  <c r="M8" i="31"/>
  <c r="M4" i="31" s="1"/>
  <c r="L8" i="31"/>
  <c r="K8" i="31"/>
  <c r="J8" i="31"/>
  <c r="I8" i="31"/>
  <c r="I4" i="31" s="1"/>
  <c r="H8" i="31"/>
  <c r="G8" i="31"/>
  <c r="F8" i="31"/>
  <c r="E8" i="31"/>
  <c r="E4" i="31" s="1"/>
  <c r="M5" i="31"/>
  <c r="L5" i="31"/>
  <c r="K5" i="31"/>
  <c r="J5" i="31"/>
  <c r="J4" i="31" s="1"/>
  <c r="J92" i="31" s="1"/>
  <c r="I5" i="31"/>
  <c r="H5" i="31"/>
  <c r="G5" i="31"/>
  <c r="G4" i="31" s="1"/>
  <c r="G92" i="31" s="1"/>
  <c r="F5" i="31"/>
  <c r="F4" i="31" s="1"/>
  <c r="E5" i="31"/>
  <c r="K4" i="31"/>
  <c r="K92" i="31" s="1"/>
  <c r="M81" i="30"/>
  <c r="M77" i="30" s="1"/>
  <c r="L81" i="30"/>
  <c r="K81" i="30"/>
  <c r="J81" i="30"/>
  <c r="I81" i="30"/>
  <c r="I77" i="30" s="1"/>
  <c r="H81" i="30"/>
  <c r="G81" i="30"/>
  <c r="F81" i="30"/>
  <c r="E81" i="30"/>
  <c r="E77" i="30" s="1"/>
  <c r="M78" i="30"/>
  <c r="L78" i="30"/>
  <c r="K78" i="30"/>
  <c r="J78" i="30"/>
  <c r="J77" i="30" s="1"/>
  <c r="I78" i="30"/>
  <c r="H78" i="30"/>
  <c r="G78" i="30"/>
  <c r="F78" i="30"/>
  <c r="F77" i="30" s="1"/>
  <c r="E78" i="30"/>
  <c r="L77" i="30"/>
  <c r="K77" i="30"/>
  <c r="H77" i="30"/>
  <c r="G77" i="30"/>
  <c r="M73" i="30"/>
  <c r="L73" i="30"/>
  <c r="K73" i="30"/>
  <c r="J73" i="30"/>
  <c r="I73" i="30"/>
  <c r="H73" i="30"/>
  <c r="G73" i="30"/>
  <c r="F73" i="30"/>
  <c r="E73" i="30"/>
  <c r="M68" i="30"/>
  <c r="M64" i="30" s="1"/>
  <c r="L68" i="30"/>
  <c r="K68" i="30"/>
  <c r="J68" i="30"/>
  <c r="I68" i="30"/>
  <c r="I64" i="30" s="1"/>
  <c r="H68" i="30"/>
  <c r="G68" i="30"/>
  <c r="F68" i="30"/>
  <c r="E68" i="30"/>
  <c r="E64" i="30" s="1"/>
  <c r="M65" i="30"/>
  <c r="L65" i="30"/>
  <c r="K65" i="30"/>
  <c r="J65" i="30"/>
  <c r="J64" i="30" s="1"/>
  <c r="I65" i="30"/>
  <c r="H65" i="30"/>
  <c r="G65" i="30"/>
  <c r="F65" i="30"/>
  <c r="F64" i="30" s="1"/>
  <c r="E65" i="30"/>
  <c r="L64" i="30"/>
  <c r="K64" i="30"/>
  <c r="H64" i="30"/>
  <c r="G64" i="30"/>
  <c r="M59" i="30"/>
  <c r="M51" i="30" s="1"/>
  <c r="L59" i="30"/>
  <c r="K59" i="30"/>
  <c r="J59" i="30"/>
  <c r="I59" i="30"/>
  <c r="I51" i="30" s="1"/>
  <c r="H59" i="30"/>
  <c r="G59" i="30"/>
  <c r="F59" i="30"/>
  <c r="E59" i="30"/>
  <c r="M56" i="30"/>
  <c r="M52" i="30" s="1"/>
  <c r="L56" i="30"/>
  <c r="K56" i="30"/>
  <c r="J56" i="30"/>
  <c r="I56" i="30"/>
  <c r="I52" i="30" s="1"/>
  <c r="H56" i="30"/>
  <c r="G56" i="30"/>
  <c r="F56" i="30"/>
  <c r="E56" i="30"/>
  <c r="E52" i="30" s="1"/>
  <c r="M53" i="30"/>
  <c r="L53" i="30"/>
  <c r="K53" i="30"/>
  <c r="J53" i="30"/>
  <c r="I53" i="30"/>
  <c r="H53" i="30"/>
  <c r="G53" i="30"/>
  <c r="G52" i="30" s="1"/>
  <c r="F53" i="30"/>
  <c r="E53" i="30"/>
  <c r="L52" i="30"/>
  <c r="K52" i="30"/>
  <c r="K51" i="30" s="1"/>
  <c r="H52" i="30"/>
  <c r="L51" i="30"/>
  <c r="H51" i="30"/>
  <c r="E51" i="30"/>
  <c r="M47" i="30"/>
  <c r="L47" i="30"/>
  <c r="K47" i="30"/>
  <c r="J47" i="30"/>
  <c r="I47" i="30"/>
  <c r="I4" i="30" s="1"/>
  <c r="I92" i="30" s="1"/>
  <c r="H47" i="30"/>
  <c r="G47" i="30"/>
  <c r="F47" i="30"/>
  <c r="E47" i="30"/>
  <c r="M8" i="30"/>
  <c r="L8" i="30"/>
  <c r="K8" i="30"/>
  <c r="J8" i="30"/>
  <c r="I8" i="30"/>
  <c r="H8" i="30"/>
  <c r="G8" i="30"/>
  <c r="F8" i="30"/>
  <c r="E8" i="30"/>
  <c r="M5" i="30"/>
  <c r="L5" i="30"/>
  <c r="L4" i="30" s="1"/>
  <c r="L92" i="30" s="1"/>
  <c r="K5" i="30"/>
  <c r="J5" i="30"/>
  <c r="I5" i="30"/>
  <c r="H5" i="30"/>
  <c r="H4" i="30" s="1"/>
  <c r="H92" i="30" s="1"/>
  <c r="G5" i="30"/>
  <c r="F5" i="30"/>
  <c r="E5" i="30"/>
  <c r="M4" i="30"/>
  <c r="E4" i="30"/>
  <c r="M81" i="29"/>
  <c r="L81" i="29"/>
  <c r="K81" i="29"/>
  <c r="J81" i="29"/>
  <c r="J77" i="29" s="1"/>
  <c r="I81" i="29"/>
  <c r="H81" i="29"/>
  <c r="G81" i="29"/>
  <c r="F81" i="29"/>
  <c r="F77" i="29" s="1"/>
  <c r="E81" i="29"/>
  <c r="M78" i="29"/>
  <c r="L78" i="29"/>
  <c r="L77" i="29" s="1"/>
  <c r="K78" i="29"/>
  <c r="J78" i="29"/>
  <c r="I78" i="29"/>
  <c r="H78" i="29"/>
  <c r="H77" i="29" s="1"/>
  <c r="G78" i="29"/>
  <c r="F78" i="29"/>
  <c r="E78" i="29"/>
  <c r="M77" i="29"/>
  <c r="I77" i="29"/>
  <c r="E77" i="29"/>
  <c r="M73" i="29"/>
  <c r="M51" i="29" s="1"/>
  <c r="L73" i="29"/>
  <c r="K73" i="29"/>
  <c r="J73" i="29"/>
  <c r="I73" i="29"/>
  <c r="H73" i="29"/>
  <c r="G73" i="29"/>
  <c r="F73" i="29"/>
  <c r="E73" i="29"/>
  <c r="M68" i="29"/>
  <c r="L68" i="29"/>
  <c r="K68" i="29"/>
  <c r="J68" i="29"/>
  <c r="J64" i="29" s="1"/>
  <c r="I68" i="29"/>
  <c r="H68" i="29"/>
  <c r="G68" i="29"/>
  <c r="F68" i="29"/>
  <c r="F64" i="29" s="1"/>
  <c r="F51" i="29" s="1"/>
  <c r="E68" i="29"/>
  <c r="M65" i="29"/>
  <c r="L65" i="29"/>
  <c r="K65" i="29"/>
  <c r="K64" i="29" s="1"/>
  <c r="J65" i="29"/>
  <c r="I65" i="29"/>
  <c r="H65" i="29"/>
  <c r="H64" i="29" s="1"/>
  <c r="G65" i="29"/>
  <c r="G64" i="29" s="1"/>
  <c r="F65" i="29"/>
  <c r="E65" i="29"/>
  <c r="M64" i="29"/>
  <c r="L64" i="29"/>
  <c r="I64" i="29"/>
  <c r="E64" i="29"/>
  <c r="M59" i="29"/>
  <c r="L59" i="29"/>
  <c r="K59" i="29"/>
  <c r="J59" i="29"/>
  <c r="I59" i="29"/>
  <c r="H59" i="29"/>
  <c r="G59" i="29"/>
  <c r="F59" i="29"/>
  <c r="E59" i="29"/>
  <c r="M56" i="29"/>
  <c r="L56" i="29"/>
  <c r="K56" i="29"/>
  <c r="J56" i="29"/>
  <c r="J52" i="29" s="1"/>
  <c r="I56" i="29"/>
  <c r="H56" i="29"/>
  <c r="G56" i="29"/>
  <c r="F56" i="29"/>
  <c r="F52" i="29" s="1"/>
  <c r="E56" i="29"/>
  <c r="M53" i="29"/>
  <c r="L53" i="29"/>
  <c r="K53" i="29"/>
  <c r="K52" i="29" s="1"/>
  <c r="J53" i="29"/>
  <c r="I53" i="29"/>
  <c r="H53" i="29"/>
  <c r="H52" i="29" s="1"/>
  <c r="H51" i="29" s="1"/>
  <c r="G53" i="29"/>
  <c r="G52" i="29" s="1"/>
  <c r="F53" i="29"/>
  <c r="E53" i="29"/>
  <c r="M52" i="29"/>
  <c r="L52" i="29"/>
  <c r="I52" i="29"/>
  <c r="E52" i="29"/>
  <c r="E51" i="29"/>
  <c r="M47" i="29"/>
  <c r="L47" i="29"/>
  <c r="K47" i="29"/>
  <c r="J47" i="29"/>
  <c r="J4" i="29" s="1"/>
  <c r="I47" i="29"/>
  <c r="H47" i="29"/>
  <c r="G47" i="29"/>
  <c r="F47" i="29"/>
  <c r="F4" i="29" s="1"/>
  <c r="F92" i="29" s="1"/>
  <c r="E47" i="29"/>
  <c r="M8" i="29"/>
  <c r="L8" i="29"/>
  <c r="K8" i="29"/>
  <c r="K4" i="29" s="1"/>
  <c r="J8" i="29"/>
  <c r="I8" i="29"/>
  <c r="H8" i="29"/>
  <c r="G8" i="29"/>
  <c r="G4" i="29" s="1"/>
  <c r="F8" i="29"/>
  <c r="E8" i="29"/>
  <c r="M5" i="29"/>
  <c r="L5" i="29"/>
  <c r="L4" i="29" s="1"/>
  <c r="K5" i="29"/>
  <c r="J5" i="29"/>
  <c r="I5" i="29"/>
  <c r="I4" i="29" s="1"/>
  <c r="H5" i="29"/>
  <c r="H4" i="29" s="1"/>
  <c r="H92" i="29" s="1"/>
  <c r="G5" i="29"/>
  <c r="F5" i="29"/>
  <c r="E5" i="29"/>
  <c r="E4" i="29" s="1"/>
  <c r="E92" i="29" s="1"/>
  <c r="M4" i="29"/>
  <c r="M92" i="29" s="1"/>
  <c r="F92" i="28"/>
  <c r="M81" i="28"/>
  <c r="L81" i="28"/>
  <c r="K81" i="28"/>
  <c r="K77" i="28" s="1"/>
  <c r="J81" i="28"/>
  <c r="I81" i="28"/>
  <c r="H81" i="28"/>
  <c r="G81" i="28"/>
  <c r="G77" i="28" s="1"/>
  <c r="F81" i="28"/>
  <c r="E81" i="28"/>
  <c r="M78" i="28"/>
  <c r="L78" i="28"/>
  <c r="L77" i="28" s="1"/>
  <c r="K78" i="28"/>
  <c r="J78" i="28"/>
  <c r="I78" i="28"/>
  <c r="I77" i="28" s="1"/>
  <c r="H78" i="28"/>
  <c r="H77" i="28" s="1"/>
  <c r="G78" i="28"/>
  <c r="F78" i="28"/>
  <c r="E78" i="28"/>
  <c r="M77" i="28"/>
  <c r="J77" i="28"/>
  <c r="F77" i="28"/>
  <c r="E77" i="28"/>
  <c r="M73" i="28"/>
  <c r="L73" i="28"/>
  <c r="K73" i="28"/>
  <c r="J73" i="28"/>
  <c r="I73" i="28"/>
  <c r="H73" i="28"/>
  <c r="G73" i="28"/>
  <c r="F73" i="28"/>
  <c r="E73" i="28"/>
  <c r="M68" i="28"/>
  <c r="L68" i="28"/>
  <c r="K68" i="28"/>
  <c r="K64" i="28" s="1"/>
  <c r="K51" i="28" s="1"/>
  <c r="J68" i="28"/>
  <c r="I68" i="28"/>
  <c r="H68" i="28"/>
  <c r="G68" i="28"/>
  <c r="G64" i="28" s="1"/>
  <c r="F68" i="28"/>
  <c r="E68" i="28"/>
  <c r="M65" i="28"/>
  <c r="L65" i="28"/>
  <c r="L64" i="28" s="1"/>
  <c r="K65" i="28"/>
  <c r="J65" i="28"/>
  <c r="I65" i="28"/>
  <c r="I64" i="28" s="1"/>
  <c r="H65" i="28"/>
  <c r="H64" i="28" s="1"/>
  <c r="G65" i="28"/>
  <c r="F65" i="28"/>
  <c r="E65" i="28"/>
  <c r="M64" i="28"/>
  <c r="J64" i="28"/>
  <c r="F64" i="28"/>
  <c r="E64" i="28"/>
  <c r="M59" i="28"/>
  <c r="L59" i="28"/>
  <c r="K59" i="28"/>
  <c r="J59" i="28"/>
  <c r="I59" i="28"/>
  <c r="H59" i="28"/>
  <c r="G59" i="28"/>
  <c r="F59" i="28"/>
  <c r="E59" i="28"/>
  <c r="M56" i="28"/>
  <c r="L56" i="28"/>
  <c r="K56" i="28"/>
  <c r="K52" i="28" s="1"/>
  <c r="J56" i="28"/>
  <c r="I56" i="28"/>
  <c r="H56" i="28"/>
  <c r="G56" i="28"/>
  <c r="G52" i="28" s="1"/>
  <c r="F56" i="28"/>
  <c r="E56" i="28"/>
  <c r="M53" i="28"/>
  <c r="L53" i="28"/>
  <c r="L52" i="28" s="1"/>
  <c r="K53" i="28"/>
  <c r="J53" i="28"/>
  <c r="I53" i="28"/>
  <c r="I52" i="28" s="1"/>
  <c r="I51" i="28" s="1"/>
  <c r="H53" i="28"/>
  <c r="H52" i="28" s="1"/>
  <c r="G53" i="28"/>
  <c r="F53" i="28"/>
  <c r="E53" i="28"/>
  <c r="M52" i="28"/>
  <c r="J52" i="28"/>
  <c r="F52" i="28"/>
  <c r="E52" i="28"/>
  <c r="E51" i="28" s="1"/>
  <c r="F51" i="28"/>
  <c r="M47" i="28"/>
  <c r="L47" i="28"/>
  <c r="K47" i="28"/>
  <c r="J47" i="28"/>
  <c r="I47" i="28"/>
  <c r="H47" i="28"/>
  <c r="G47" i="28"/>
  <c r="G4" i="28" s="1"/>
  <c r="F47" i="28"/>
  <c r="E47" i="28"/>
  <c r="M8" i="28"/>
  <c r="L8" i="28"/>
  <c r="L4" i="28" s="1"/>
  <c r="K8" i="28"/>
  <c r="J8" i="28"/>
  <c r="I8" i="28"/>
  <c r="H8" i="28"/>
  <c r="H4" i="28" s="1"/>
  <c r="G8" i="28"/>
  <c r="F8" i="28"/>
  <c r="E8" i="28"/>
  <c r="M5" i="28"/>
  <c r="M4" i="28" s="1"/>
  <c r="L5" i="28"/>
  <c r="K5" i="28"/>
  <c r="J5" i="28"/>
  <c r="I5" i="28"/>
  <c r="I4" i="28" s="1"/>
  <c r="H5" i="28"/>
  <c r="G5" i="28"/>
  <c r="F5" i="28"/>
  <c r="E5" i="28"/>
  <c r="E4" i="28" s="1"/>
  <c r="K4" i="28"/>
  <c r="J4" i="28"/>
  <c r="F4" i="28"/>
  <c r="M81" i="27"/>
  <c r="L81" i="27"/>
  <c r="L77" i="27" s="1"/>
  <c r="K81" i="27"/>
  <c r="J81" i="27"/>
  <c r="I81" i="27"/>
  <c r="H81" i="27"/>
  <c r="H77" i="27" s="1"/>
  <c r="G81" i="27"/>
  <c r="F81" i="27"/>
  <c r="E81" i="27"/>
  <c r="M78" i="27"/>
  <c r="M77" i="27" s="1"/>
  <c r="L78" i="27"/>
  <c r="K78" i="27"/>
  <c r="J78" i="27"/>
  <c r="J77" i="27" s="1"/>
  <c r="I78" i="27"/>
  <c r="I77" i="27" s="1"/>
  <c r="H78" i="27"/>
  <c r="G78" i="27"/>
  <c r="F78" i="27"/>
  <c r="E78" i="27"/>
  <c r="E77" i="27" s="1"/>
  <c r="K77" i="27"/>
  <c r="G77" i="27"/>
  <c r="F77" i="27"/>
  <c r="M73" i="27"/>
  <c r="L73" i="27"/>
  <c r="K73" i="27"/>
  <c r="J73" i="27"/>
  <c r="I73" i="27"/>
  <c r="H73" i="27"/>
  <c r="G73" i="27"/>
  <c r="G51" i="27" s="1"/>
  <c r="F73" i="27"/>
  <c r="E73" i="27"/>
  <c r="M68" i="27"/>
  <c r="L68" i="27"/>
  <c r="L64" i="27" s="1"/>
  <c r="L51" i="27" s="1"/>
  <c r="K68" i="27"/>
  <c r="J68" i="27"/>
  <c r="I68" i="27"/>
  <c r="H68" i="27"/>
  <c r="H64" i="27" s="1"/>
  <c r="G68" i="27"/>
  <c r="F68" i="27"/>
  <c r="E68" i="27"/>
  <c r="M65" i="27"/>
  <c r="M64" i="27" s="1"/>
  <c r="L65" i="27"/>
  <c r="K65" i="27"/>
  <c r="J65" i="27"/>
  <c r="J64" i="27" s="1"/>
  <c r="I65" i="27"/>
  <c r="I64" i="27" s="1"/>
  <c r="H65" i="27"/>
  <c r="G65" i="27"/>
  <c r="F65" i="27"/>
  <c r="E65" i="27"/>
  <c r="E64" i="27" s="1"/>
  <c r="K64" i="27"/>
  <c r="K51" i="27" s="1"/>
  <c r="G64" i="27"/>
  <c r="F64" i="27"/>
  <c r="M59" i="27"/>
  <c r="L59" i="27"/>
  <c r="K59" i="27"/>
  <c r="J59" i="27"/>
  <c r="I59" i="27"/>
  <c r="H59" i="27"/>
  <c r="G59" i="27"/>
  <c r="F59" i="27"/>
  <c r="E59" i="27"/>
  <c r="M56" i="27"/>
  <c r="L56" i="27"/>
  <c r="L52" i="27" s="1"/>
  <c r="K56" i="27"/>
  <c r="J56" i="27"/>
  <c r="I56" i="27"/>
  <c r="H56" i="27"/>
  <c r="H52" i="27" s="1"/>
  <c r="H51" i="27" s="1"/>
  <c r="G56" i="27"/>
  <c r="F56" i="27"/>
  <c r="E56" i="27"/>
  <c r="M53" i="27"/>
  <c r="M52" i="27" s="1"/>
  <c r="L53" i="27"/>
  <c r="K53" i="27"/>
  <c r="J53" i="27"/>
  <c r="I53" i="27"/>
  <c r="I52" i="27" s="1"/>
  <c r="H53" i="27"/>
  <c r="G53" i="27"/>
  <c r="F53" i="27"/>
  <c r="E53" i="27"/>
  <c r="E52" i="27" s="1"/>
  <c r="K52" i="27"/>
  <c r="J52" i="27"/>
  <c r="J51" i="27" s="1"/>
  <c r="G52" i="27"/>
  <c r="F52" i="27"/>
  <c r="M47" i="27"/>
  <c r="L47" i="27"/>
  <c r="L4" i="27" s="1"/>
  <c r="K47" i="27"/>
  <c r="J47" i="27"/>
  <c r="I47" i="27"/>
  <c r="H47" i="27"/>
  <c r="H4" i="27" s="1"/>
  <c r="H92" i="27" s="1"/>
  <c r="G47" i="27"/>
  <c r="F47" i="27"/>
  <c r="E47" i="27"/>
  <c r="M8" i="27"/>
  <c r="M4" i="27" s="1"/>
  <c r="L8" i="27"/>
  <c r="K8" i="27"/>
  <c r="J8" i="27"/>
  <c r="I8" i="27"/>
  <c r="I4" i="27" s="1"/>
  <c r="H8" i="27"/>
  <c r="G8" i="27"/>
  <c r="F8" i="27"/>
  <c r="E8" i="27"/>
  <c r="E4" i="27" s="1"/>
  <c r="M5" i="27"/>
  <c r="L5" i="27"/>
  <c r="K5" i="27"/>
  <c r="K4" i="27" s="1"/>
  <c r="J5" i="27"/>
  <c r="J4" i="27" s="1"/>
  <c r="J92" i="27" s="1"/>
  <c r="I5" i="27"/>
  <c r="H5" i="27"/>
  <c r="G5" i="27"/>
  <c r="G4" i="27" s="1"/>
  <c r="G92" i="27" s="1"/>
  <c r="F5" i="27"/>
  <c r="F4" i="27" s="1"/>
  <c r="E5" i="27"/>
  <c r="L92" i="26"/>
  <c r="M81" i="26"/>
  <c r="L81" i="26"/>
  <c r="K81" i="26"/>
  <c r="J81" i="26"/>
  <c r="J77" i="26" s="1"/>
  <c r="I81" i="26"/>
  <c r="H81" i="26"/>
  <c r="G81" i="26"/>
  <c r="F81" i="26"/>
  <c r="F77" i="26" s="1"/>
  <c r="E81" i="26"/>
  <c r="M78" i="26"/>
  <c r="L78" i="26"/>
  <c r="K78" i="26"/>
  <c r="K77" i="26" s="1"/>
  <c r="J78" i="26"/>
  <c r="I78" i="26"/>
  <c r="H78" i="26"/>
  <c r="H77" i="26" s="1"/>
  <c r="G78" i="26"/>
  <c r="G77" i="26" s="1"/>
  <c r="F78" i="26"/>
  <c r="E78" i="26"/>
  <c r="M77" i="26"/>
  <c r="L77" i="26"/>
  <c r="I77" i="26"/>
  <c r="E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J68" i="26"/>
  <c r="J64" i="26" s="1"/>
  <c r="I68" i="26"/>
  <c r="H68" i="26"/>
  <c r="G68" i="26"/>
  <c r="F68" i="26"/>
  <c r="F64" i="26" s="1"/>
  <c r="E68" i="26"/>
  <c r="M65" i="26"/>
  <c r="L65" i="26"/>
  <c r="K65" i="26"/>
  <c r="K64" i="26" s="1"/>
  <c r="J65" i="26"/>
  <c r="I65" i="26"/>
  <c r="H65" i="26"/>
  <c r="H64" i="26" s="1"/>
  <c r="G65" i="26"/>
  <c r="G64" i="26" s="1"/>
  <c r="F65" i="26"/>
  <c r="E65" i="26"/>
  <c r="M64" i="26"/>
  <c r="L64" i="26"/>
  <c r="I64" i="26"/>
  <c r="E64" i="26"/>
  <c r="M59" i="26"/>
  <c r="L59" i="26"/>
  <c r="K59" i="26"/>
  <c r="J59" i="26"/>
  <c r="I59" i="26"/>
  <c r="H59" i="26"/>
  <c r="G59" i="26"/>
  <c r="F59" i="26"/>
  <c r="E59" i="26"/>
  <c r="M56" i="26"/>
  <c r="L56" i="26"/>
  <c r="K56" i="26"/>
  <c r="J56" i="26"/>
  <c r="J52" i="26" s="1"/>
  <c r="I56" i="26"/>
  <c r="H56" i="26"/>
  <c r="G56" i="26"/>
  <c r="F56" i="26"/>
  <c r="F52" i="26" s="1"/>
  <c r="F51" i="26" s="1"/>
  <c r="E56" i="26"/>
  <c r="M53" i="26"/>
  <c r="L53" i="26"/>
  <c r="K53" i="26"/>
  <c r="K52" i="26" s="1"/>
  <c r="K51" i="26" s="1"/>
  <c r="J53" i="26"/>
  <c r="I53" i="26"/>
  <c r="H53" i="26"/>
  <c r="H52" i="26" s="1"/>
  <c r="G53" i="26"/>
  <c r="G52" i="26" s="1"/>
  <c r="G51" i="26" s="1"/>
  <c r="F53" i="26"/>
  <c r="E53" i="26"/>
  <c r="M52" i="26"/>
  <c r="L52" i="26"/>
  <c r="L51" i="26" s="1"/>
  <c r="I52" i="26"/>
  <c r="I51" i="26" s="1"/>
  <c r="E52" i="26"/>
  <c r="M51" i="26"/>
  <c r="J51" i="26"/>
  <c r="E51" i="26"/>
  <c r="M47" i="26"/>
  <c r="L47" i="26"/>
  <c r="K47" i="26"/>
  <c r="J47" i="26"/>
  <c r="I47" i="26"/>
  <c r="H47" i="26"/>
  <c r="G47" i="26"/>
  <c r="F47" i="26"/>
  <c r="F4" i="26" s="1"/>
  <c r="E47" i="26"/>
  <c r="M8" i="26"/>
  <c r="L8" i="26"/>
  <c r="K8" i="26"/>
  <c r="K4" i="26" s="1"/>
  <c r="K92" i="26" s="1"/>
  <c r="J8" i="26"/>
  <c r="I8" i="26"/>
  <c r="H8" i="26"/>
  <c r="G8" i="26"/>
  <c r="G4" i="26" s="1"/>
  <c r="G92" i="26" s="1"/>
  <c r="F8" i="26"/>
  <c r="E8" i="26"/>
  <c r="M5" i="26"/>
  <c r="L5" i="26"/>
  <c r="L4" i="26" s="1"/>
  <c r="K5" i="26"/>
  <c r="J5" i="26"/>
  <c r="I5" i="26"/>
  <c r="I4" i="26" s="1"/>
  <c r="I92" i="26" s="1"/>
  <c r="H5" i="26"/>
  <c r="H4" i="26" s="1"/>
  <c r="G5" i="26"/>
  <c r="F5" i="26"/>
  <c r="E5" i="26"/>
  <c r="M4" i="26"/>
  <c r="M92" i="26" s="1"/>
  <c r="J4" i="26"/>
  <c r="E4" i="26"/>
  <c r="E92" i="26" s="1"/>
  <c r="K92" i="25"/>
  <c r="M81" i="25"/>
  <c r="L81" i="25"/>
  <c r="K81" i="25"/>
  <c r="K77" i="25" s="1"/>
  <c r="J81" i="25"/>
  <c r="I81" i="25"/>
  <c r="H81" i="25"/>
  <c r="G81" i="25"/>
  <c r="G77" i="25" s="1"/>
  <c r="F81" i="25"/>
  <c r="E81" i="25"/>
  <c r="M78" i="25"/>
  <c r="L78" i="25"/>
  <c r="L77" i="25" s="1"/>
  <c r="K78" i="25"/>
  <c r="J78" i="25"/>
  <c r="I78" i="25"/>
  <c r="H78" i="25"/>
  <c r="H77" i="25" s="1"/>
  <c r="G78" i="25"/>
  <c r="F78" i="25"/>
  <c r="E78" i="25"/>
  <c r="M77" i="25"/>
  <c r="J77" i="25"/>
  <c r="I77" i="25"/>
  <c r="F77" i="25"/>
  <c r="E77" i="25"/>
  <c r="M73" i="25"/>
  <c r="L73" i="25"/>
  <c r="K73" i="25"/>
  <c r="J73" i="25"/>
  <c r="I73" i="25"/>
  <c r="H73" i="25"/>
  <c r="G73" i="25"/>
  <c r="F73" i="25"/>
  <c r="E73" i="25"/>
  <c r="M68" i="25"/>
  <c r="L68" i="25"/>
  <c r="K68" i="25"/>
  <c r="K64" i="25" s="1"/>
  <c r="J68" i="25"/>
  <c r="I68" i="25"/>
  <c r="H68" i="25"/>
  <c r="G68" i="25"/>
  <c r="G64" i="25" s="1"/>
  <c r="F68" i="25"/>
  <c r="E68" i="25"/>
  <c r="M65" i="25"/>
  <c r="L65" i="25"/>
  <c r="L64" i="25" s="1"/>
  <c r="K65" i="25"/>
  <c r="J65" i="25"/>
  <c r="I65" i="25"/>
  <c r="H65" i="25"/>
  <c r="H64" i="25" s="1"/>
  <c r="G65" i="25"/>
  <c r="F65" i="25"/>
  <c r="E65" i="25"/>
  <c r="M64" i="25"/>
  <c r="J64" i="25"/>
  <c r="I64" i="25"/>
  <c r="F64" i="25"/>
  <c r="E64" i="25"/>
  <c r="M59" i="25"/>
  <c r="L59" i="25"/>
  <c r="K59" i="25"/>
  <c r="J59" i="25"/>
  <c r="I59" i="25"/>
  <c r="H59" i="25"/>
  <c r="G59" i="25"/>
  <c r="F59" i="25"/>
  <c r="E59" i="25"/>
  <c r="M56" i="25"/>
  <c r="L56" i="25"/>
  <c r="K56" i="25"/>
  <c r="K52" i="25" s="1"/>
  <c r="J56" i="25"/>
  <c r="I56" i="25"/>
  <c r="H56" i="25"/>
  <c r="G56" i="25"/>
  <c r="G52" i="25" s="1"/>
  <c r="G51" i="25" s="1"/>
  <c r="F56" i="25"/>
  <c r="E56" i="25"/>
  <c r="M53" i="25"/>
  <c r="L53" i="25"/>
  <c r="L52" i="25" s="1"/>
  <c r="L51" i="25" s="1"/>
  <c r="K53" i="25"/>
  <c r="J53" i="25"/>
  <c r="I53" i="25"/>
  <c r="H53" i="25"/>
  <c r="H52" i="25" s="1"/>
  <c r="H51" i="25" s="1"/>
  <c r="G53" i="25"/>
  <c r="F53" i="25"/>
  <c r="E53" i="25"/>
  <c r="M52" i="25"/>
  <c r="M51" i="25" s="1"/>
  <c r="J52" i="25"/>
  <c r="I52" i="25"/>
  <c r="I51" i="25" s="1"/>
  <c r="F52" i="25"/>
  <c r="E52" i="25"/>
  <c r="E51" i="25" s="1"/>
  <c r="K51" i="25"/>
  <c r="J51" i="25"/>
  <c r="F51" i="25"/>
  <c r="M47" i="25"/>
  <c r="L47" i="25"/>
  <c r="K47" i="25"/>
  <c r="J47" i="25"/>
  <c r="I47" i="25"/>
  <c r="H47" i="25"/>
  <c r="G47" i="25"/>
  <c r="F47" i="25"/>
  <c r="E47" i="25"/>
  <c r="M8" i="25"/>
  <c r="L8" i="25"/>
  <c r="K8" i="25"/>
  <c r="J8" i="25"/>
  <c r="I8" i="25"/>
  <c r="H8" i="25"/>
  <c r="G8" i="25"/>
  <c r="F8" i="25"/>
  <c r="E8" i="25"/>
  <c r="M5" i="25"/>
  <c r="L5" i="25"/>
  <c r="K5" i="25"/>
  <c r="J5" i="25"/>
  <c r="J4" i="25" s="1"/>
  <c r="J92" i="25" s="1"/>
  <c r="I5" i="25"/>
  <c r="H5" i="25"/>
  <c r="G5" i="25"/>
  <c r="F5" i="25"/>
  <c r="F4" i="25" s="1"/>
  <c r="F92" i="25" s="1"/>
  <c r="E5" i="25"/>
  <c r="K4" i="25"/>
  <c r="G4" i="25"/>
  <c r="G92" i="25" s="1"/>
  <c r="M81" i="24"/>
  <c r="L81" i="24"/>
  <c r="L77" i="24" s="1"/>
  <c r="K81" i="24"/>
  <c r="J81" i="24"/>
  <c r="I81" i="24"/>
  <c r="H81" i="24"/>
  <c r="H77" i="24" s="1"/>
  <c r="G81" i="24"/>
  <c r="F81" i="24"/>
  <c r="E81" i="24"/>
  <c r="M78" i="24"/>
  <c r="M77" i="24" s="1"/>
  <c r="L78" i="24"/>
  <c r="K78" i="24"/>
  <c r="J78" i="24"/>
  <c r="J77" i="24" s="1"/>
  <c r="I78" i="24"/>
  <c r="I77" i="24" s="1"/>
  <c r="H78" i="24"/>
  <c r="G78" i="24"/>
  <c r="F78" i="24"/>
  <c r="E78" i="24"/>
  <c r="E77" i="24" s="1"/>
  <c r="K77" i="24"/>
  <c r="G77" i="24"/>
  <c r="F77" i="24"/>
  <c r="M73" i="24"/>
  <c r="L73" i="24"/>
  <c r="K73" i="24"/>
  <c r="J73" i="24"/>
  <c r="I73" i="24"/>
  <c r="H73" i="24"/>
  <c r="G73" i="24"/>
  <c r="F73" i="24"/>
  <c r="E73" i="24"/>
  <c r="M68" i="24"/>
  <c r="L68" i="24"/>
  <c r="L64" i="24" s="1"/>
  <c r="K68" i="24"/>
  <c r="J68" i="24"/>
  <c r="I68" i="24"/>
  <c r="H68" i="24"/>
  <c r="H64" i="24" s="1"/>
  <c r="G68" i="24"/>
  <c r="F68" i="24"/>
  <c r="E68" i="24"/>
  <c r="M65" i="24"/>
  <c r="M64" i="24" s="1"/>
  <c r="L65" i="24"/>
  <c r="K65" i="24"/>
  <c r="J65" i="24"/>
  <c r="I65" i="24"/>
  <c r="I64" i="24" s="1"/>
  <c r="H65" i="24"/>
  <c r="G65" i="24"/>
  <c r="F65" i="24"/>
  <c r="E65" i="24"/>
  <c r="E64" i="24" s="1"/>
  <c r="K64" i="24"/>
  <c r="J64" i="24"/>
  <c r="G64" i="24"/>
  <c r="F64" i="24"/>
  <c r="M59" i="24"/>
  <c r="L59" i="24"/>
  <c r="L51" i="24" s="1"/>
  <c r="K59" i="24"/>
  <c r="J59" i="24"/>
  <c r="I59" i="24"/>
  <c r="H59" i="24"/>
  <c r="G59" i="24"/>
  <c r="F59" i="24"/>
  <c r="E59" i="24"/>
  <c r="M56" i="24"/>
  <c r="L56" i="24"/>
  <c r="L52" i="24" s="1"/>
  <c r="K56" i="24"/>
  <c r="J56" i="24"/>
  <c r="I56" i="24"/>
  <c r="H56" i="24"/>
  <c r="H52" i="24" s="1"/>
  <c r="G56" i="24"/>
  <c r="F56" i="24"/>
  <c r="E56" i="24"/>
  <c r="M53" i="24"/>
  <c r="L53" i="24"/>
  <c r="K53" i="24"/>
  <c r="J53" i="24"/>
  <c r="J52" i="24" s="1"/>
  <c r="J51" i="24" s="1"/>
  <c r="I53" i="24"/>
  <c r="H53" i="24"/>
  <c r="G53" i="24"/>
  <c r="F53" i="24"/>
  <c r="F52" i="24" s="1"/>
  <c r="F51" i="24" s="1"/>
  <c r="E53" i="24"/>
  <c r="K52" i="24"/>
  <c r="G52" i="24"/>
  <c r="G51" i="24" s="1"/>
  <c r="K51" i="24"/>
  <c r="H51" i="24"/>
  <c r="H92" i="24" s="1"/>
  <c r="M47" i="24"/>
  <c r="L47" i="24"/>
  <c r="L4" i="24" s="1"/>
  <c r="L92" i="24" s="1"/>
  <c r="K47" i="24"/>
  <c r="J47" i="24"/>
  <c r="I47" i="24"/>
  <c r="H47" i="24"/>
  <c r="G47" i="24"/>
  <c r="F47" i="24"/>
  <c r="E47" i="24"/>
  <c r="M8" i="24"/>
  <c r="M4" i="24" s="1"/>
  <c r="L8" i="24"/>
  <c r="K8" i="24"/>
  <c r="J8" i="24"/>
  <c r="I8" i="24"/>
  <c r="I4" i="24" s="1"/>
  <c r="H8" i="24"/>
  <c r="G8" i="24"/>
  <c r="F8" i="24"/>
  <c r="E8" i="24"/>
  <c r="E4" i="24" s="1"/>
  <c r="M5" i="24"/>
  <c r="L5" i="24"/>
  <c r="K5" i="24"/>
  <c r="J5" i="24"/>
  <c r="J4" i="24" s="1"/>
  <c r="I5" i="24"/>
  <c r="H5" i="24"/>
  <c r="G5" i="24"/>
  <c r="F5" i="24"/>
  <c r="F4" i="24" s="1"/>
  <c r="E5" i="24"/>
  <c r="K4" i="24"/>
  <c r="K92" i="24" s="1"/>
  <c r="H4" i="24"/>
  <c r="G4" i="24"/>
  <c r="G92" i="24" s="1"/>
  <c r="I40" i="23"/>
  <c r="H40" i="23"/>
  <c r="M36" i="23"/>
  <c r="L36" i="23"/>
  <c r="K36" i="23"/>
  <c r="J36" i="23"/>
  <c r="I36" i="23"/>
  <c r="H36" i="23"/>
  <c r="G36" i="23"/>
  <c r="F36" i="23"/>
  <c r="E36" i="23"/>
  <c r="M31" i="23"/>
  <c r="L31" i="23"/>
  <c r="K31" i="23"/>
  <c r="J31" i="23"/>
  <c r="I31" i="23"/>
  <c r="H31" i="23"/>
  <c r="G31" i="23"/>
  <c r="F31" i="23"/>
  <c r="E31" i="23"/>
  <c r="M21" i="23"/>
  <c r="L21" i="23"/>
  <c r="K21" i="23"/>
  <c r="J21" i="23"/>
  <c r="I21" i="23"/>
  <c r="H21" i="23"/>
  <c r="G21" i="23"/>
  <c r="F21" i="23"/>
  <c r="E21" i="23"/>
  <c r="M10" i="23"/>
  <c r="L10" i="23"/>
  <c r="L9" i="23" s="1"/>
  <c r="L40" i="23" s="1"/>
  <c r="K10" i="23"/>
  <c r="J10" i="23"/>
  <c r="I10" i="23"/>
  <c r="H10" i="23"/>
  <c r="H9" i="23" s="1"/>
  <c r="G10" i="23"/>
  <c r="F10" i="23"/>
  <c r="E10" i="23"/>
  <c r="M9" i="23"/>
  <c r="M40" i="23" s="1"/>
  <c r="K9" i="23"/>
  <c r="J9" i="23"/>
  <c r="I9" i="23"/>
  <c r="G9" i="23"/>
  <c r="F9" i="23"/>
  <c r="E9" i="23"/>
  <c r="E40" i="23" s="1"/>
  <c r="M4" i="23"/>
  <c r="L4" i="23"/>
  <c r="K4" i="23"/>
  <c r="K40" i="23" s="1"/>
  <c r="J4" i="23"/>
  <c r="J40" i="23" s="1"/>
  <c r="I4" i="23"/>
  <c r="H4" i="23"/>
  <c r="G4" i="23"/>
  <c r="G40" i="23" s="1"/>
  <c r="F4" i="23"/>
  <c r="F40" i="23" s="1"/>
  <c r="E4" i="23"/>
  <c r="K15" i="22"/>
  <c r="J15" i="22"/>
  <c r="I15" i="22"/>
  <c r="H15" i="22"/>
  <c r="G15" i="22"/>
  <c r="F15" i="22"/>
  <c r="E15" i="22"/>
  <c r="D15" i="22"/>
  <c r="C15" i="22"/>
  <c r="K4" i="22"/>
  <c r="J4" i="22"/>
  <c r="I4" i="22"/>
  <c r="H4" i="22"/>
  <c r="G4" i="22"/>
  <c r="F4" i="22"/>
  <c r="E4" i="22"/>
  <c r="D4" i="22"/>
  <c r="C4" i="22"/>
  <c r="K26" i="21"/>
  <c r="C26" i="21"/>
  <c r="K16" i="21"/>
  <c r="J16" i="21"/>
  <c r="I16" i="21"/>
  <c r="H16" i="21"/>
  <c r="H26" i="21" s="1"/>
  <c r="G16" i="21"/>
  <c r="F16" i="21"/>
  <c r="E16" i="21"/>
  <c r="D16" i="21"/>
  <c r="D26" i="21" s="1"/>
  <c r="C16" i="21"/>
  <c r="K8" i="21"/>
  <c r="J8" i="21"/>
  <c r="I8" i="21"/>
  <c r="H8" i="21"/>
  <c r="G8" i="21"/>
  <c r="F8" i="21"/>
  <c r="E8" i="21"/>
  <c r="D8" i="21"/>
  <c r="C8" i="21"/>
  <c r="K4" i="21"/>
  <c r="J4" i="21"/>
  <c r="J26" i="21" s="1"/>
  <c r="I4" i="21"/>
  <c r="H4" i="21"/>
  <c r="G4" i="21"/>
  <c r="G26" i="21" s="1"/>
  <c r="F4" i="21"/>
  <c r="F26" i="21" s="1"/>
  <c r="E4" i="21"/>
  <c r="D4" i="21"/>
  <c r="C4" i="21"/>
  <c r="Z20" i="20"/>
  <c r="Z19" i="20"/>
  <c r="K19" i="20"/>
  <c r="J19" i="20"/>
  <c r="I19" i="20"/>
  <c r="H19" i="20"/>
  <c r="G19" i="20"/>
  <c r="F19" i="20"/>
  <c r="E19" i="20"/>
  <c r="D19" i="20"/>
  <c r="C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C26" i="19"/>
  <c r="K16" i="19"/>
  <c r="J16" i="19"/>
  <c r="I16" i="19"/>
  <c r="H16" i="19"/>
  <c r="H26" i="19" s="1"/>
  <c r="G16" i="19"/>
  <c r="F16" i="19"/>
  <c r="E16" i="19"/>
  <c r="D16" i="19"/>
  <c r="D26" i="19" s="1"/>
  <c r="C16" i="19"/>
  <c r="K8" i="19"/>
  <c r="J8" i="19"/>
  <c r="I8" i="19"/>
  <c r="I26" i="19" s="1"/>
  <c r="H8" i="19"/>
  <c r="G8" i="19"/>
  <c r="F8" i="19"/>
  <c r="E8" i="19"/>
  <c r="E26" i="19" s="1"/>
  <c r="D8" i="19"/>
  <c r="C8" i="19"/>
  <c r="K4" i="19"/>
  <c r="K26" i="19" s="1"/>
  <c r="J4" i="19"/>
  <c r="J26" i="19" s="1"/>
  <c r="I4" i="19"/>
  <c r="H4" i="19"/>
  <c r="G4" i="19"/>
  <c r="G26" i="19" s="1"/>
  <c r="F4" i="19"/>
  <c r="F26" i="19" s="1"/>
  <c r="E4" i="19"/>
  <c r="D4" i="19"/>
  <c r="C4" i="19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I26" i="17"/>
  <c r="E26" i="17"/>
  <c r="K16" i="17"/>
  <c r="J16" i="17"/>
  <c r="J26" i="17" s="1"/>
  <c r="I16" i="17"/>
  <c r="H16" i="17"/>
  <c r="G16" i="17"/>
  <c r="F16" i="17"/>
  <c r="F26" i="17" s="1"/>
  <c r="E16" i="17"/>
  <c r="D16" i="17"/>
  <c r="C16" i="17"/>
  <c r="K8" i="17"/>
  <c r="K26" i="17" s="1"/>
  <c r="J8" i="17"/>
  <c r="I8" i="17"/>
  <c r="H8" i="17"/>
  <c r="G8" i="17"/>
  <c r="G26" i="17" s="1"/>
  <c r="F8" i="17"/>
  <c r="E8" i="17"/>
  <c r="D8" i="17"/>
  <c r="C8" i="17"/>
  <c r="C26" i="17" s="1"/>
  <c r="K4" i="17"/>
  <c r="J4" i="17"/>
  <c r="I4" i="17"/>
  <c r="H4" i="17"/>
  <c r="H26" i="17" s="1"/>
  <c r="G4" i="17"/>
  <c r="F4" i="17"/>
  <c r="E4" i="17"/>
  <c r="D4" i="17"/>
  <c r="D26" i="17" s="1"/>
  <c r="C4" i="17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K26" i="15"/>
  <c r="G26" i="15"/>
  <c r="C26" i="15"/>
  <c r="K16" i="15"/>
  <c r="J16" i="15"/>
  <c r="I16" i="15"/>
  <c r="H16" i="15"/>
  <c r="H26" i="15" s="1"/>
  <c r="G16" i="15"/>
  <c r="F16" i="15"/>
  <c r="E16" i="15"/>
  <c r="D16" i="15"/>
  <c r="D26" i="15" s="1"/>
  <c r="C16" i="15"/>
  <c r="K8" i="15"/>
  <c r="J8" i="15"/>
  <c r="I8" i="15"/>
  <c r="I26" i="15" s="1"/>
  <c r="H8" i="15"/>
  <c r="G8" i="15"/>
  <c r="F8" i="15"/>
  <c r="E8" i="15"/>
  <c r="E26" i="15" s="1"/>
  <c r="D8" i="15"/>
  <c r="C8" i="15"/>
  <c r="K4" i="15"/>
  <c r="J4" i="15"/>
  <c r="J26" i="15" s="1"/>
  <c r="I4" i="15"/>
  <c r="H4" i="15"/>
  <c r="G4" i="15"/>
  <c r="F4" i="15"/>
  <c r="F26" i="15" s="1"/>
  <c r="E4" i="15"/>
  <c r="D4" i="15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I26" i="13"/>
  <c r="E26" i="13"/>
  <c r="K16" i="13"/>
  <c r="J16" i="13"/>
  <c r="J26" i="13" s="1"/>
  <c r="I16" i="13"/>
  <c r="H16" i="13"/>
  <c r="G16" i="13"/>
  <c r="F16" i="13"/>
  <c r="F26" i="13" s="1"/>
  <c r="E16" i="13"/>
  <c r="D16" i="13"/>
  <c r="C16" i="13"/>
  <c r="K8" i="13"/>
  <c r="K26" i="13" s="1"/>
  <c r="J8" i="13"/>
  <c r="I8" i="13"/>
  <c r="H8" i="13"/>
  <c r="G8" i="13"/>
  <c r="G26" i="13" s="1"/>
  <c r="F8" i="13"/>
  <c r="E8" i="13"/>
  <c r="D8" i="13"/>
  <c r="C8" i="13"/>
  <c r="C26" i="13" s="1"/>
  <c r="K4" i="13"/>
  <c r="J4" i="13"/>
  <c r="I4" i="13"/>
  <c r="H4" i="13"/>
  <c r="H26" i="13" s="1"/>
  <c r="G4" i="13"/>
  <c r="F4" i="13"/>
  <c r="E4" i="13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26" i="11"/>
  <c r="G26" i="11"/>
  <c r="C26" i="11"/>
  <c r="K16" i="11"/>
  <c r="J16" i="11"/>
  <c r="I16" i="11"/>
  <c r="H16" i="11"/>
  <c r="H26" i="11" s="1"/>
  <c r="G16" i="11"/>
  <c r="F16" i="11"/>
  <c r="E16" i="11"/>
  <c r="D16" i="11"/>
  <c r="D26" i="11" s="1"/>
  <c r="C16" i="11"/>
  <c r="K8" i="11"/>
  <c r="J8" i="11"/>
  <c r="I8" i="11"/>
  <c r="I26" i="11" s="1"/>
  <c r="H8" i="11"/>
  <c r="G8" i="11"/>
  <c r="F8" i="11"/>
  <c r="E8" i="11"/>
  <c r="E26" i="11" s="1"/>
  <c r="D8" i="11"/>
  <c r="C8" i="11"/>
  <c r="K4" i="11"/>
  <c r="J4" i="11"/>
  <c r="J26" i="11" s="1"/>
  <c r="I4" i="11"/>
  <c r="H4" i="11"/>
  <c r="G4" i="11"/>
  <c r="F4" i="11"/>
  <c r="F26" i="11" s="1"/>
  <c r="E4" i="11"/>
  <c r="D4" i="1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J26" i="9" s="1"/>
  <c r="I16" i="9"/>
  <c r="H16" i="9"/>
  <c r="G16" i="9"/>
  <c r="F16" i="9"/>
  <c r="F26" i="9" s="1"/>
  <c r="E16" i="9"/>
  <c r="D16" i="9"/>
  <c r="C16" i="9"/>
  <c r="K8" i="9"/>
  <c r="K26" i="9" s="1"/>
  <c r="J8" i="9"/>
  <c r="I8" i="9"/>
  <c r="H8" i="9"/>
  <c r="G8" i="9"/>
  <c r="G26" i="9" s="1"/>
  <c r="F8" i="9"/>
  <c r="E8" i="9"/>
  <c r="D8" i="9"/>
  <c r="C8" i="9"/>
  <c r="C26" i="9" s="1"/>
  <c r="K4" i="9"/>
  <c r="J4" i="9"/>
  <c r="I4" i="9"/>
  <c r="H4" i="9"/>
  <c r="H26" i="9" s="1"/>
  <c r="G4" i="9"/>
  <c r="F4" i="9"/>
  <c r="E4" i="9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H26" i="7" s="1"/>
  <c r="G16" i="7"/>
  <c r="F16" i="7"/>
  <c r="E16" i="7"/>
  <c r="D16" i="7"/>
  <c r="D26" i="7" s="1"/>
  <c r="C16" i="7"/>
  <c r="K8" i="7"/>
  <c r="J8" i="7"/>
  <c r="I8" i="7"/>
  <c r="I26" i="7" s="1"/>
  <c r="H8" i="7"/>
  <c r="G8" i="7"/>
  <c r="F8" i="7"/>
  <c r="E8" i="7"/>
  <c r="E26" i="7" s="1"/>
  <c r="D8" i="7"/>
  <c r="C8" i="7"/>
  <c r="K4" i="7"/>
  <c r="J4" i="7"/>
  <c r="J26" i="7" s="1"/>
  <c r="I4" i="7"/>
  <c r="H4" i="7"/>
  <c r="G4" i="7"/>
  <c r="F4" i="7"/>
  <c r="F26" i="7" s="1"/>
  <c r="E4" i="7"/>
  <c r="D4" i="7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H26" i="4" s="1"/>
  <c r="G16" i="4"/>
  <c r="F16" i="4"/>
  <c r="E16" i="4"/>
  <c r="D16" i="4"/>
  <c r="D26" i="4" s="1"/>
  <c r="C16" i="4"/>
  <c r="K8" i="4"/>
  <c r="J8" i="4"/>
  <c r="I8" i="4"/>
  <c r="H8" i="4"/>
  <c r="G8" i="4"/>
  <c r="F8" i="4"/>
  <c r="E8" i="4"/>
  <c r="D8" i="4"/>
  <c r="C8" i="4"/>
  <c r="K4" i="4"/>
  <c r="J4" i="4"/>
  <c r="J26" i="4" s="1"/>
  <c r="I4" i="4"/>
  <c r="I26" i="4" s="1"/>
  <c r="H4" i="4"/>
  <c r="G4" i="4"/>
  <c r="F4" i="4"/>
  <c r="F26" i="4" s="1"/>
  <c r="E4" i="4"/>
  <c r="E26" i="4" s="1"/>
  <c r="D4" i="4"/>
  <c r="C4" i="4"/>
  <c r="H51" i="26" l="1"/>
  <c r="K92" i="27"/>
  <c r="L92" i="27"/>
  <c r="F92" i="26"/>
  <c r="M92" i="31"/>
  <c r="F92" i="24"/>
  <c r="J92" i="24"/>
  <c r="I92" i="24"/>
  <c r="H92" i="26"/>
  <c r="I92" i="29"/>
  <c r="L51" i="29"/>
  <c r="L92" i="29" s="1"/>
  <c r="G51" i="29"/>
  <c r="K51" i="29"/>
  <c r="J51" i="29"/>
  <c r="J92" i="29" s="1"/>
  <c r="I51" i="29"/>
  <c r="G51" i="30"/>
  <c r="E51" i="32"/>
  <c r="I51" i="32"/>
  <c r="I92" i="32" s="1"/>
  <c r="M92" i="30"/>
  <c r="K92" i="28"/>
  <c r="J51" i="28"/>
  <c r="J92" i="28" s="1"/>
  <c r="E92" i="30"/>
  <c r="J92" i="26"/>
  <c r="I92" i="27"/>
  <c r="E26" i="21"/>
  <c r="I26" i="21"/>
  <c r="E52" i="24"/>
  <c r="E51" i="24" s="1"/>
  <c r="E92" i="24" s="1"/>
  <c r="I52" i="24"/>
  <c r="I51" i="24" s="1"/>
  <c r="M52" i="24"/>
  <c r="M51" i="24" s="1"/>
  <c r="M92" i="24" s="1"/>
  <c r="E4" i="25"/>
  <c r="E92" i="25" s="1"/>
  <c r="I4" i="25"/>
  <c r="I92" i="25" s="1"/>
  <c r="M4" i="25"/>
  <c r="M92" i="25" s="1"/>
  <c r="H4" i="25"/>
  <c r="H92" i="25" s="1"/>
  <c r="L4" i="25"/>
  <c r="L92" i="25" s="1"/>
  <c r="M51" i="28"/>
  <c r="H51" i="28"/>
  <c r="L51" i="28"/>
  <c r="G51" i="28"/>
  <c r="G92" i="28" s="1"/>
  <c r="G77" i="29"/>
  <c r="G92" i="29" s="1"/>
  <c r="K77" i="29"/>
  <c r="K92" i="29" s="1"/>
  <c r="G4" i="30"/>
  <c r="G92" i="30" s="1"/>
  <c r="K4" i="30"/>
  <c r="K92" i="30" s="1"/>
  <c r="K92" i="32"/>
  <c r="J51" i="32"/>
  <c r="J92" i="32" s="1"/>
  <c r="F51" i="27"/>
  <c r="F92" i="27" s="1"/>
  <c r="E51" i="27"/>
  <c r="E92" i="27" s="1"/>
  <c r="I51" i="27"/>
  <c r="M51" i="27"/>
  <c r="M92" i="27" s="1"/>
  <c r="E92" i="28"/>
  <c r="I92" i="28"/>
  <c r="M92" i="28"/>
  <c r="H92" i="28"/>
  <c r="L92" i="28"/>
  <c r="F51" i="31"/>
  <c r="F92" i="31" s="1"/>
  <c r="E51" i="31"/>
  <c r="E92" i="31" s="1"/>
  <c r="I51" i="31"/>
  <c r="I92" i="31" s="1"/>
  <c r="M51" i="31"/>
  <c r="E92" i="32"/>
  <c r="M92" i="32"/>
  <c r="H92" i="32"/>
  <c r="L92" i="32"/>
  <c r="F4" i="30"/>
  <c r="J4" i="30"/>
  <c r="F52" i="30"/>
  <c r="F51" i="30" s="1"/>
  <c r="J52" i="30"/>
  <c r="J51" i="30" s="1"/>
  <c r="J92" i="30" l="1"/>
  <c r="F92" i="30"/>
</calcChain>
</file>

<file path=xl/sharedStrings.xml><?xml version="1.0" encoding="utf-8"?>
<sst xmlns="http://schemas.openxmlformats.org/spreadsheetml/2006/main" count="13221" uniqueCount="202">
  <si>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</si>
  <si>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</si>
  <si>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</si>
  <si>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</si>
  <si>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</si>
  <si>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</si>
  <si>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</si>
  <si>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</si>
  <si>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</si>
  <si>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</si>
  <si>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</si>
  <si>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</si>
  <si>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</si>
  <si>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</si>
  <si>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</si>
  <si>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</si>
  <si>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</si>
  <si>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</si>
  <si>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</si>
  <si>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</si>
  <si>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</si>
  <si>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</si>
  <si>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</si>
  <si>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</si>
  <si>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</si>
  <si>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</si>
  <si>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</si>
  <si>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</si>
  <si>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</si>
  <si>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</si>
  <si>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</si>
  <si>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</si>
  <si>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</si>
  <si>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</si>
  <si>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</si>
  <si>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</si>
  <si>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</si>
  <si>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</si>
  <si>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</si>
  <si>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</si>
  <si>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</si>
  <si>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</si>
  <si>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</si>
  <si>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</si>
  <si>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</si>
  <si>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</si>
  <si>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</si>
  <si>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</si>
  <si>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</si>
  <si>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</si>
  <si>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</si>
  <si>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</si>
  <si>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</si>
  <si>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</si>
  <si>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</si>
  <si>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</si>
  <si>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</si>
  <si>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</si>
  <si>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</si>
  <si>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</si>
  <si>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</si>
  <si>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</si>
  <si>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</si>
  <si>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</si>
  <si>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</si>
  <si>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</si>
  <si>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</si>
  <si>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</si>
  <si>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</si>
  <si>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</si>
  <si>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</si>
  <si>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</si>
  <si>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</si>
  <si>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</si>
  <si>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</si>
  <si>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</si>
  <si>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</si>
  <si>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</si>
  <si>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</si>
  <si>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</si>
  <si>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</si>
  <si>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</si>
  <si>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</si>
  <si>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</si>
  <si>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</si>
  <si>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</si>
  <si>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</si>
  <si>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</si>
  <si>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</si>
  <si>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</si>
  <si>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</si>
  <si>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</si>
  <si>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</si>
  <si>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</si>
  <si>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</si>
  <si>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</si>
  <si>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</si>
  <si>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</si>
  <si>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</si>
  <si>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</si>
  <si>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</si>
  <si>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</si>
  <si>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</si>
  <si>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</si>
  <si>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</si>
  <si>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</si>
  <si>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</si>
  <si>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</si>
  <si>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</si>
  <si>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</si>
  <si>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</si>
  <si>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</si>
  <si>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</si>
  <si>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</si>
  <si>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</si>
  <si>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</si>
  <si>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</si>
  <si>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</si>
  <si>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</si>
  <si>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</si>
  <si>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</si>
  <si>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</si>
  <si>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</si>
  <si>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</si>
  <si>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</si>
  <si>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</si>
  <si>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</si>
  <si>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</si>
  <si>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</si>
  <si>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Health</t>
  </si>
  <si>
    <t>Table B.2: Payments and estimates by economic classification: Health</t>
  </si>
  <si>
    <t>Table B.2: Payments and estimates by economic classification: Administration</t>
  </si>
  <si>
    <t xml:space="preserve">Table B.2: Payments and estimates by economic classification: District Health Services </t>
  </si>
  <si>
    <t>Table B.2: Payments and estimates by economic classification: Emergency  Madical Services</t>
  </si>
  <si>
    <t>Table B.2: Payments and estimates by economic classification: Provincial Hospital Services</t>
  </si>
  <si>
    <t>Table B.2: Payments and estimates by economic classification: Central Hospital Services</t>
  </si>
  <si>
    <t>Table B.2: Payments and estimates by economic classification: Health Sciences And Training</t>
  </si>
  <si>
    <t xml:space="preserve">Table B.2: Payments and estimates by economic classification: Health Care Support Services </t>
  </si>
  <si>
    <t>Table B.2: Payments and estimates by economic classification: Health Facilities Management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</si>
  <si>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</si>
  <si>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</si>
  <si>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</si>
  <si>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</si>
  <si>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</si>
  <si>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</si>
  <si>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</si>
  <si>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2. District Health Services </t>
  </si>
  <si>
    <t>3. Emergency  Madical Services</t>
  </si>
  <si>
    <t>4. Provincial Hospital Services</t>
  </si>
  <si>
    <t>5. Central Hospital Services</t>
  </si>
  <si>
    <t>6. Health Sciences And Training</t>
  </si>
  <si>
    <t xml:space="preserve">7. Health Care Support Services </t>
  </si>
  <si>
    <t>8. Health Facilities Management</t>
  </si>
  <si>
    <t xml:space="preserve">9. </t>
  </si>
  <si>
    <t>1. Off Of The Mec</t>
  </si>
  <si>
    <t>2. Management</t>
  </si>
  <si>
    <t>1. District Management</t>
  </si>
  <si>
    <t>2. Community Health Clinics</t>
  </si>
  <si>
    <t>3. Community Health Centres</t>
  </si>
  <si>
    <t>4. Community Based Services</t>
  </si>
  <si>
    <t>5. Other Community Services</t>
  </si>
  <si>
    <t>6. Hiv/Aids</t>
  </si>
  <si>
    <t>7. Nutrition</t>
  </si>
  <si>
    <t>8. District Hospitals</t>
  </si>
  <si>
    <t>9. Coroner Services</t>
  </si>
  <si>
    <t>1. Emergency Transport</t>
  </si>
  <si>
    <t>1. General (Regional) Hospital</t>
  </si>
  <si>
    <t>2. Psychatric/Mental Hospital</t>
  </si>
  <si>
    <t>1. Central Hospital</t>
  </si>
  <si>
    <t xml:space="preserve">1. Nursing Tranning Colleges </t>
  </si>
  <si>
    <t>2. Ems: Trainning Colleges</t>
  </si>
  <si>
    <t>3. Bursaries</t>
  </si>
  <si>
    <t>4. Primary Health Care Tranning</t>
  </si>
  <si>
    <t>5. Other Trainning</t>
  </si>
  <si>
    <t>1. Forensic Parthology Services</t>
  </si>
  <si>
    <t>2. Orthotic &amp; Prosthetic Services</t>
  </si>
  <si>
    <t>3. Medical Trading Account</t>
  </si>
  <si>
    <t xml:space="preserve">1. Community Health Facilities </t>
  </si>
  <si>
    <t xml:space="preserve">2. District Hospital Services </t>
  </si>
  <si>
    <t xml:space="preserve">3. Provincial Hospital Services </t>
  </si>
  <si>
    <t>4. Tertiary Hospital</t>
  </si>
  <si>
    <t>5. Other Facilities</t>
  </si>
  <si>
    <t>.</t>
  </si>
  <si>
    <t>Table 7.1(b) : Summary of departmental receipts collection</t>
  </si>
  <si>
    <t>Table 7.2(a) : Summary of payments and estimates by programme: Health</t>
  </si>
  <si>
    <t>Table 7.2(b) : Summary of provincial payments and estimates by economic classification: Health</t>
  </si>
  <si>
    <t>Table 7.3(a) : Summary of payments and estimates by sub-programme: Administration</t>
  </si>
  <si>
    <t>Table 7.3(b) : Summary of payments and estimates by economic classification: Administration</t>
  </si>
  <si>
    <t xml:space="preserve">Table 7.4(a) : Summary of payments and estimates by sub-programme: District Health Services </t>
  </si>
  <si>
    <t xml:space="preserve">Table 7.4(b) : Summary of payments and estimates by economic classification: District Health Services </t>
  </si>
  <si>
    <t>Table 7.5(a) : Summary of payments and estimates by sub-programme: Emergency  Madical Services</t>
  </si>
  <si>
    <t>Table 7.5(b) : Summary of payments and estimates by economic classification: Emergency  Madical Services</t>
  </si>
  <si>
    <t>Table 7.6(a) : Summary of payments and estimates by sub-programme: Provincial Hospital Services</t>
  </si>
  <si>
    <t>Table 7.6(b) : Summary of payments and estimates by economic classification: Provincial Hospital Services</t>
  </si>
  <si>
    <t>Table 7.7(a) : Summary of payments and estimates by sub-programme: Central Hospital Services</t>
  </si>
  <si>
    <t>Table 7.7(b) : Summary of payments and estimates by economic classification: Central Hospital Services</t>
  </si>
  <si>
    <t>Table 7.8(a) : Summary of payments and estimates by sub-programme: Health Sciences And Training</t>
  </si>
  <si>
    <t>Table 7.8(b) : Summary of payments and estimates by economic classification: Health Sciences And Training</t>
  </si>
  <si>
    <t xml:space="preserve">Table 7..9(a) : Summary of payments and estimates by sub-programme: Health Care Support Services </t>
  </si>
  <si>
    <t xml:space="preserve">Table 7.9(b) : Summary of payments and estimates by economic classification: Health Care Support Services </t>
  </si>
  <si>
    <t>Table 7.10(a) : Summary of payments and estimates by sub-programme: Health Facilities Management</t>
  </si>
  <si>
    <t>Table 7.10(b) : Summary of payments and estimates by economic classification: Health Facilities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</si>
</sst>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87739</v>
      </c>
      <c r="D9" s="33">
        <v>99316</v>
      </c>
      <c r="E9" s="33">
        <v>94285</v>
      </c>
      <c r="F9" s="32">
        <v>108656</v>
      </c>
      <c r="G9" s="33">
        <v>104456</v>
      </c>
      <c r="H9" s="34">
        <v>104456</v>
      </c>
      <c r="I9" s="33">
        <v>123242</v>
      </c>
      <c r="J9" s="33">
        <v>129867</v>
      </c>
      <c r="K9" s="33">
        <v>136877.03899999999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47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42</v>
      </c>
      <c r="D12" s="33">
        <v>680</v>
      </c>
      <c r="E12" s="33">
        <v>84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9325</v>
      </c>
      <c r="D13" s="33">
        <v>4283</v>
      </c>
      <c r="E13" s="33">
        <v>8209</v>
      </c>
      <c r="F13" s="32">
        <v>3552</v>
      </c>
      <c r="G13" s="33">
        <v>5552</v>
      </c>
      <c r="H13" s="34">
        <v>5552</v>
      </c>
      <c r="I13" s="33">
        <v>3730</v>
      </c>
      <c r="J13" s="33">
        <v>3931</v>
      </c>
      <c r="K13" s="33">
        <v>4143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16310</v>
      </c>
      <c r="D14" s="36">
        <v>11405</v>
      </c>
      <c r="E14" s="36">
        <v>27993</v>
      </c>
      <c r="F14" s="35">
        <v>8500</v>
      </c>
      <c r="G14" s="36">
        <v>10700</v>
      </c>
      <c r="H14" s="37">
        <v>10700</v>
      </c>
      <c r="I14" s="36">
        <v>8600</v>
      </c>
      <c r="J14" s="36">
        <v>9064</v>
      </c>
      <c r="K14" s="36">
        <v>9554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113416</v>
      </c>
      <c r="D15" s="61">
        <f t="shared" ref="D15:K15" si="1">SUM(D5:D14)</f>
        <v>115684</v>
      </c>
      <c r="E15" s="61">
        <f t="shared" si="1"/>
        <v>130618</v>
      </c>
      <c r="F15" s="62">
        <f t="shared" si="1"/>
        <v>120708</v>
      </c>
      <c r="G15" s="61">
        <f t="shared" si="1"/>
        <v>120708</v>
      </c>
      <c r="H15" s="63">
        <f t="shared" si="1"/>
        <v>120708</v>
      </c>
      <c r="I15" s="61">
        <f t="shared" si="1"/>
        <v>135572</v>
      </c>
      <c r="J15" s="61">
        <f t="shared" si="1"/>
        <v>142862</v>
      </c>
      <c r="K15" s="61">
        <f t="shared" si="1"/>
        <v>150574.03899999999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166</v>
      </c>
      <c r="C4" s="33">
        <v>1031023</v>
      </c>
      <c r="D4" s="33">
        <v>1132280</v>
      </c>
      <c r="E4" s="33">
        <v>1283181</v>
      </c>
      <c r="F4" s="27">
        <v>1329085</v>
      </c>
      <c r="G4" s="28">
        <v>1372085</v>
      </c>
      <c r="H4" s="29">
        <v>1394585</v>
      </c>
      <c r="I4" s="33">
        <v>1479718.9</v>
      </c>
      <c r="J4" s="33">
        <v>1516200.3518999999</v>
      </c>
      <c r="K4" s="33">
        <v>1580487.4705507001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167</v>
      </c>
      <c r="C5" s="33">
        <v>260629</v>
      </c>
      <c r="D5" s="33">
        <v>306809</v>
      </c>
      <c r="E5" s="33">
        <v>356590</v>
      </c>
      <c r="F5" s="32">
        <v>408373</v>
      </c>
      <c r="G5" s="33">
        <v>444543</v>
      </c>
      <c r="H5" s="34">
        <v>444543</v>
      </c>
      <c r="I5" s="33">
        <v>545788.1</v>
      </c>
      <c r="J5" s="33">
        <v>592217.00361999997</v>
      </c>
      <c r="K5" s="33">
        <v>658141.50481186004</v>
      </c>
      <c r="Z5" s="53">
        <f t="shared" si="0"/>
        <v>1</v>
      </c>
      <c r="AA5" s="30">
        <v>6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1291652</v>
      </c>
      <c r="D19" s="46">
        <f t="shared" ref="D19:K19" si="1">SUM(D4:D18)</f>
        <v>1439089</v>
      </c>
      <c r="E19" s="46">
        <f t="shared" si="1"/>
        <v>1639771</v>
      </c>
      <c r="F19" s="47">
        <f t="shared" si="1"/>
        <v>1737458</v>
      </c>
      <c r="G19" s="46">
        <f t="shared" si="1"/>
        <v>1816628</v>
      </c>
      <c r="H19" s="48">
        <f t="shared" si="1"/>
        <v>1839128</v>
      </c>
      <c r="I19" s="46">
        <f t="shared" si="1"/>
        <v>2025507</v>
      </c>
      <c r="J19" s="46">
        <f t="shared" si="1"/>
        <v>2108417.3555199997</v>
      </c>
      <c r="K19" s="46">
        <f t="shared" si="1"/>
        <v>2238628.9753625602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1280425</v>
      </c>
      <c r="D4" s="20">
        <f t="shared" ref="D4:K4" si="0">SUM(D5:D7)</f>
        <v>1432790</v>
      </c>
      <c r="E4" s="20">
        <f t="shared" si="0"/>
        <v>1628047</v>
      </c>
      <c r="F4" s="21">
        <f t="shared" si="0"/>
        <v>1734758</v>
      </c>
      <c r="G4" s="20">
        <f t="shared" si="0"/>
        <v>1808928</v>
      </c>
      <c r="H4" s="22">
        <f t="shared" si="0"/>
        <v>1831428</v>
      </c>
      <c r="I4" s="20">
        <f t="shared" si="0"/>
        <v>2022784.18</v>
      </c>
      <c r="J4" s="20">
        <f t="shared" si="0"/>
        <v>2105679.7054999997</v>
      </c>
      <c r="K4" s="20">
        <f t="shared" si="0"/>
        <v>2235746.3298914996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1111105</v>
      </c>
      <c r="D5" s="28">
        <v>1297395</v>
      </c>
      <c r="E5" s="28">
        <v>1458990</v>
      </c>
      <c r="F5" s="27">
        <v>1583104</v>
      </c>
      <c r="G5" s="28">
        <v>1655374</v>
      </c>
      <c r="H5" s="29">
        <v>1677874</v>
      </c>
      <c r="I5" s="28">
        <v>1745570</v>
      </c>
      <c r="J5" s="28">
        <v>1845004.2597399997</v>
      </c>
      <c r="K5" s="29">
        <v>1972570.4855062196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169320</v>
      </c>
      <c r="D6" s="33">
        <v>135395</v>
      </c>
      <c r="E6" s="33">
        <v>169057</v>
      </c>
      <c r="F6" s="32">
        <v>151654</v>
      </c>
      <c r="G6" s="33">
        <v>153554</v>
      </c>
      <c r="H6" s="34">
        <v>153554</v>
      </c>
      <c r="I6" s="33">
        <v>277214.18</v>
      </c>
      <c r="J6" s="33">
        <v>260675.44575999997</v>
      </c>
      <c r="K6" s="34">
        <v>263175.84438527998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4583</v>
      </c>
      <c r="D8" s="20">
        <f t="shared" ref="D8:K8" si="1">SUM(D9:D15)</f>
        <v>3021</v>
      </c>
      <c r="E8" s="20">
        <f t="shared" si="1"/>
        <v>9402</v>
      </c>
      <c r="F8" s="21">
        <f t="shared" si="1"/>
        <v>1000</v>
      </c>
      <c r="G8" s="20">
        <f t="shared" si="1"/>
        <v>7000</v>
      </c>
      <c r="H8" s="22">
        <f t="shared" si="1"/>
        <v>7000</v>
      </c>
      <c r="I8" s="20">
        <f t="shared" si="1"/>
        <v>1010</v>
      </c>
      <c r="J8" s="20">
        <f t="shared" si="1"/>
        <v>1020.4092000000001</v>
      </c>
      <c r="K8" s="20">
        <f t="shared" si="1"/>
        <v>1074.4908876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4583</v>
      </c>
      <c r="D15" s="36">
        <v>3021</v>
      </c>
      <c r="E15" s="36">
        <v>9402</v>
      </c>
      <c r="F15" s="35">
        <v>1000</v>
      </c>
      <c r="G15" s="36">
        <v>7000</v>
      </c>
      <c r="H15" s="37">
        <v>7000</v>
      </c>
      <c r="I15" s="36">
        <v>1010</v>
      </c>
      <c r="J15" s="36">
        <v>1020.4092000000001</v>
      </c>
      <c r="K15" s="37">
        <v>1074.4908876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6644</v>
      </c>
      <c r="D16" s="20">
        <f t="shared" ref="D16:K16" si="2">SUM(D17:D23)</f>
        <v>3278</v>
      </c>
      <c r="E16" s="20">
        <f t="shared" si="2"/>
        <v>2322</v>
      </c>
      <c r="F16" s="21">
        <f t="shared" si="2"/>
        <v>1700</v>
      </c>
      <c r="G16" s="20">
        <f t="shared" si="2"/>
        <v>700</v>
      </c>
      <c r="H16" s="22">
        <f t="shared" si="2"/>
        <v>700</v>
      </c>
      <c r="I16" s="20">
        <f t="shared" si="2"/>
        <v>1713.1</v>
      </c>
      <c r="J16" s="20">
        <f t="shared" si="2"/>
        <v>1717.2121799999991</v>
      </c>
      <c r="K16" s="20">
        <f t="shared" si="2"/>
        <v>1808.2244255399987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6644</v>
      </c>
      <c r="D18" s="33">
        <v>3278</v>
      </c>
      <c r="E18" s="33">
        <v>2322</v>
      </c>
      <c r="F18" s="32">
        <v>1700</v>
      </c>
      <c r="G18" s="33">
        <v>700</v>
      </c>
      <c r="H18" s="34">
        <v>700</v>
      </c>
      <c r="I18" s="33">
        <v>1713.1</v>
      </c>
      <c r="J18" s="33">
        <v>1717.2121799999991</v>
      </c>
      <c r="K18" s="34">
        <v>1808.2244255399987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1291652</v>
      </c>
      <c r="D26" s="46">
        <f t="shared" ref="D26:K26" si="3">+D4+D8+D16+D24</f>
        <v>1439089</v>
      </c>
      <c r="E26" s="46">
        <f t="shared" si="3"/>
        <v>1639771</v>
      </c>
      <c r="F26" s="47">
        <f t="shared" si="3"/>
        <v>1737458</v>
      </c>
      <c r="G26" s="46">
        <f t="shared" si="3"/>
        <v>1816628</v>
      </c>
      <c r="H26" s="48">
        <f t="shared" si="3"/>
        <v>1839128</v>
      </c>
      <c r="I26" s="46">
        <f t="shared" si="3"/>
        <v>2025507.28</v>
      </c>
      <c r="J26" s="46">
        <f t="shared" si="3"/>
        <v>2108417.3268799996</v>
      </c>
      <c r="K26" s="46">
        <f t="shared" si="3"/>
        <v>2238629.0452046394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>
      <selection activeCell="B1" sqref="A1:XFD1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168</v>
      </c>
      <c r="C4" s="33">
        <v>953110</v>
      </c>
      <c r="D4" s="33">
        <v>1029210</v>
      </c>
      <c r="E4" s="33">
        <v>1117618</v>
      </c>
      <c r="F4" s="27">
        <v>1140314</v>
      </c>
      <c r="G4" s="28">
        <v>1195468</v>
      </c>
      <c r="H4" s="29">
        <v>1213968</v>
      </c>
      <c r="I4" s="33">
        <v>1322001</v>
      </c>
      <c r="J4" s="33">
        <v>1379419.024</v>
      </c>
      <c r="K4" s="33">
        <v>1448820.070272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7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953110</v>
      </c>
      <c r="D19" s="46">
        <f t="shared" ref="D19:K19" si="1">SUM(D4:D18)</f>
        <v>1029210</v>
      </c>
      <c r="E19" s="46">
        <f t="shared" si="1"/>
        <v>1117618</v>
      </c>
      <c r="F19" s="47">
        <f t="shared" si="1"/>
        <v>1140314</v>
      </c>
      <c r="G19" s="46">
        <f t="shared" si="1"/>
        <v>1195468</v>
      </c>
      <c r="H19" s="48">
        <f t="shared" si="1"/>
        <v>1213968</v>
      </c>
      <c r="I19" s="46">
        <f t="shared" si="1"/>
        <v>1322001</v>
      </c>
      <c r="J19" s="46">
        <f t="shared" si="1"/>
        <v>1379419.024</v>
      </c>
      <c r="K19" s="46">
        <f t="shared" si="1"/>
        <v>1448820.070272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927336</v>
      </c>
      <c r="D4" s="20">
        <f t="shared" ref="D4:K4" si="0">SUM(D5:D7)</f>
        <v>962861</v>
      </c>
      <c r="E4" s="20">
        <f t="shared" si="0"/>
        <v>1100459</v>
      </c>
      <c r="F4" s="21">
        <f t="shared" si="0"/>
        <v>1118123</v>
      </c>
      <c r="G4" s="20">
        <f t="shared" si="0"/>
        <v>1146973</v>
      </c>
      <c r="H4" s="22">
        <f t="shared" si="0"/>
        <v>1165473</v>
      </c>
      <c r="I4" s="20">
        <f t="shared" si="0"/>
        <v>1299069</v>
      </c>
      <c r="J4" s="20">
        <f t="shared" si="0"/>
        <v>1355720.845</v>
      </c>
      <c r="K4" s="20">
        <f t="shared" si="0"/>
        <v>1423865.854692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698143</v>
      </c>
      <c r="D5" s="28">
        <v>776751</v>
      </c>
      <c r="E5" s="28">
        <v>871636</v>
      </c>
      <c r="F5" s="27">
        <v>910115</v>
      </c>
      <c r="G5" s="28">
        <v>948965</v>
      </c>
      <c r="H5" s="29">
        <v>948965</v>
      </c>
      <c r="I5" s="28">
        <v>1000272</v>
      </c>
      <c r="J5" s="28">
        <v>1010460.9849999999</v>
      </c>
      <c r="K5" s="29">
        <v>1114867.509205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229193</v>
      </c>
      <c r="D6" s="33">
        <v>186110</v>
      </c>
      <c r="E6" s="33">
        <v>228823</v>
      </c>
      <c r="F6" s="32">
        <v>208008</v>
      </c>
      <c r="G6" s="33">
        <v>198008</v>
      </c>
      <c r="H6" s="34">
        <v>216508</v>
      </c>
      <c r="I6" s="33">
        <v>298797</v>
      </c>
      <c r="J6" s="33">
        <v>345259.86000000004</v>
      </c>
      <c r="K6" s="34">
        <v>308998.34548700001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1846</v>
      </c>
      <c r="D8" s="20">
        <f t="shared" ref="D8:K8" si="1">SUM(D9:D15)</f>
        <v>983</v>
      </c>
      <c r="E8" s="20">
        <f t="shared" si="1"/>
        <v>1842</v>
      </c>
      <c r="F8" s="21">
        <f t="shared" si="1"/>
        <v>574</v>
      </c>
      <c r="G8" s="20">
        <f t="shared" si="1"/>
        <v>1574</v>
      </c>
      <c r="H8" s="22">
        <f t="shared" si="1"/>
        <v>1574</v>
      </c>
      <c r="I8" s="20">
        <f t="shared" si="1"/>
        <v>580</v>
      </c>
      <c r="J8" s="20">
        <f t="shared" si="1"/>
        <v>585.9559999999999</v>
      </c>
      <c r="K8" s="20">
        <f t="shared" si="1"/>
        <v>617.01166799999987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1846</v>
      </c>
      <c r="D15" s="36">
        <v>983</v>
      </c>
      <c r="E15" s="36">
        <v>1842</v>
      </c>
      <c r="F15" s="35">
        <v>574</v>
      </c>
      <c r="G15" s="36">
        <v>1574</v>
      </c>
      <c r="H15" s="37">
        <v>1574</v>
      </c>
      <c r="I15" s="36">
        <v>580</v>
      </c>
      <c r="J15" s="36">
        <v>585.9559999999999</v>
      </c>
      <c r="K15" s="37">
        <v>617.01166799999987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23928</v>
      </c>
      <c r="D16" s="20">
        <f t="shared" ref="D16:K16" si="2">SUM(D17:D23)</f>
        <v>65366</v>
      </c>
      <c r="E16" s="20">
        <f t="shared" si="2"/>
        <v>15317</v>
      </c>
      <c r="F16" s="21">
        <f t="shared" si="2"/>
        <v>21617</v>
      </c>
      <c r="G16" s="20">
        <f t="shared" si="2"/>
        <v>46921</v>
      </c>
      <c r="H16" s="22">
        <f t="shared" si="2"/>
        <v>46921</v>
      </c>
      <c r="I16" s="20">
        <f t="shared" si="2"/>
        <v>22352</v>
      </c>
      <c r="J16" s="20">
        <f t="shared" si="2"/>
        <v>23112.212</v>
      </c>
      <c r="K16" s="20">
        <f t="shared" si="2"/>
        <v>24337.159236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17559</v>
      </c>
      <c r="E17" s="28">
        <v>3644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23928</v>
      </c>
      <c r="D18" s="33">
        <v>47807</v>
      </c>
      <c r="E18" s="33">
        <v>11673</v>
      </c>
      <c r="F18" s="32">
        <v>21617</v>
      </c>
      <c r="G18" s="33">
        <v>46921</v>
      </c>
      <c r="H18" s="34">
        <v>46921</v>
      </c>
      <c r="I18" s="33">
        <v>22352</v>
      </c>
      <c r="J18" s="33">
        <v>23112.212</v>
      </c>
      <c r="K18" s="34">
        <v>24337.159236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953110</v>
      </c>
      <c r="D26" s="46">
        <f t="shared" ref="D26:K26" si="3">+D4+D8+D16+D24</f>
        <v>1029210</v>
      </c>
      <c r="E26" s="46">
        <f t="shared" si="3"/>
        <v>1117618</v>
      </c>
      <c r="F26" s="47">
        <f t="shared" si="3"/>
        <v>1140314</v>
      </c>
      <c r="G26" s="46">
        <f t="shared" si="3"/>
        <v>1195468</v>
      </c>
      <c r="H26" s="48">
        <f t="shared" si="3"/>
        <v>1213968</v>
      </c>
      <c r="I26" s="46">
        <f t="shared" si="3"/>
        <v>1322001</v>
      </c>
      <c r="J26" s="46">
        <f t="shared" si="3"/>
        <v>1379419.013</v>
      </c>
      <c r="K26" s="46">
        <f t="shared" si="3"/>
        <v>1448820.0255959998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169</v>
      </c>
      <c r="C4" s="33">
        <v>164362</v>
      </c>
      <c r="D4" s="33">
        <v>166104</v>
      </c>
      <c r="E4" s="33">
        <v>183588</v>
      </c>
      <c r="F4" s="27">
        <v>149626</v>
      </c>
      <c r="G4" s="28">
        <v>149626</v>
      </c>
      <c r="H4" s="29">
        <v>149626</v>
      </c>
      <c r="I4" s="33">
        <v>238136</v>
      </c>
      <c r="J4" s="33">
        <v>307486.54599999997</v>
      </c>
      <c r="K4" s="33">
        <v>319138.33293799998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170</v>
      </c>
      <c r="C5" s="33">
        <v>1866</v>
      </c>
      <c r="D5" s="33">
        <v>4256</v>
      </c>
      <c r="E5" s="33">
        <v>5376</v>
      </c>
      <c r="F5" s="32">
        <v>4596</v>
      </c>
      <c r="G5" s="33">
        <v>4596</v>
      </c>
      <c r="H5" s="34">
        <v>4596</v>
      </c>
      <c r="I5" s="33">
        <v>4477.04</v>
      </c>
      <c r="J5" s="33">
        <v>4092.1629599999997</v>
      </c>
      <c r="K5" s="33">
        <v>4309.0475968799992</v>
      </c>
      <c r="Z5" s="53">
        <f t="shared" si="0"/>
        <v>1</v>
      </c>
      <c r="AA5" s="30">
        <v>8</v>
      </c>
    </row>
    <row r="6" spans="1:27" s="14" customFormat="1" ht="12.75" customHeight="1" x14ac:dyDescent="0.25">
      <c r="A6" s="25"/>
      <c r="B6" s="56" t="s">
        <v>171</v>
      </c>
      <c r="C6" s="33">
        <v>98236</v>
      </c>
      <c r="D6" s="33">
        <v>74533</v>
      </c>
      <c r="E6" s="33">
        <v>96811</v>
      </c>
      <c r="F6" s="32">
        <v>82929</v>
      </c>
      <c r="G6" s="33">
        <v>107429</v>
      </c>
      <c r="H6" s="34">
        <v>107429</v>
      </c>
      <c r="I6" s="33">
        <v>104532.1</v>
      </c>
      <c r="J6" s="33">
        <v>56112.824899999992</v>
      </c>
      <c r="K6" s="33">
        <v>60723.804619699986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172</v>
      </c>
      <c r="C7" s="33">
        <v>1156</v>
      </c>
      <c r="D7" s="33">
        <v>1039</v>
      </c>
      <c r="E7" s="33">
        <v>165</v>
      </c>
      <c r="F7" s="32">
        <v>7024</v>
      </c>
      <c r="G7" s="33">
        <v>7024</v>
      </c>
      <c r="H7" s="34">
        <v>7024</v>
      </c>
      <c r="I7" s="33">
        <v>8655.44</v>
      </c>
      <c r="J7" s="33">
        <v>7177.26656</v>
      </c>
      <c r="K7" s="33">
        <v>7557.6616876799999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173</v>
      </c>
      <c r="C8" s="33">
        <v>120074</v>
      </c>
      <c r="D8" s="33">
        <v>129715</v>
      </c>
      <c r="E8" s="33">
        <v>105965</v>
      </c>
      <c r="F8" s="32">
        <v>182123</v>
      </c>
      <c r="G8" s="33">
        <v>183639</v>
      </c>
      <c r="H8" s="34">
        <v>183639</v>
      </c>
      <c r="I8" s="33">
        <v>116207</v>
      </c>
      <c r="J8" s="33">
        <v>121552.09099999999</v>
      </c>
      <c r="K8" s="33">
        <v>127994.35182299998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385694</v>
      </c>
      <c r="D19" s="46">
        <f t="shared" ref="D19:K19" si="1">SUM(D4:D18)</f>
        <v>375647</v>
      </c>
      <c r="E19" s="46">
        <f t="shared" si="1"/>
        <v>391905</v>
      </c>
      <c r="F19" s="47">
        <f t="shared" si="1"/>
        <v>426298</v>
      </c>
      <c r="G19" s="46">
        <f t="shared" si="1"/>
        <v>452314</v>
      </c>
      <c r="H19" s="48">
        <f t="shared" si="1"/>
        <v>452314</v>
      </c>
      <c r="I19" s="46">
        <f t="shared" si="1"/>
        <v>472007.58</v>
      </c>
      <c r="J19" s="46">
        <f t="shared" si="1"/>
        <v>496420.89142</v>
      </c>
      <c r="K19" s="46">
        <f t="shared" si="1"/>
        <v>519723.19866525999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256432</v>
      </c>
      <c r="D4" s="20">
        <f t="shared" ref="D4:K4" si="0">SUM(D5:D7)</f>
        <v>272915</v>
      </c>
      <c r="E4" s="20">
        <f t="shared" si="0"/>
        <v>250154</v>
      </c>
      <c r="F4" s="21">
        <f t="shared" si="0"/>
        <v>308867</v>
      </c>
      <c r="G4" s="20">
        <f t="shared" si="0"/>
        <v>307887</v>
      </c>
      <c r="H4" s="22">
        <f t="shared" si="0"/>
        <v>307887</v>
      </c>
      <c r="I4" s="20">
        <f t="shared" si="0"/>
        <v>329139.06</v>
      </c>
      <c r="J4" s="20">
        <f t="shared" si="0"/>
        <v>401917.29093999992</v>
      </c>
      <c r="K4" s="20">
        <f t="shared" si="0"/>
        <v>418218.90735981998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181103</v>
      </c>
      <c r="D5" s="28">
        <v>203445</v>
      </c>
      <c r="E5" s="28">
        <v>201097</v>
      </c>
      <c r="F5" s="27">
        <v>257398</v>
      </c>
      <c r="G5" s="28">
        <v>257398</v>
      </c>
      <c r="H5" s="29">
        <v>257398</v>
      </c>
      <c r="I5" s="28">
        <v>275205.38</v>
      </c>
      <c r="J5" s="28">
        <v>346945.86761999992</v>
      </c>
      <c r="K5" s="29">
        <v>366172.99860385997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75329</v>
      </c>
      <c r="D6" s="33">
        <v>69470</v>
      </c>
      <c r="E6" s="33">
        <v>49057</v>
      </c>
      <c r="F6" s="32">
        <v>51469</v>
      </c>
      <c r="G6" s="33">
        <v>50489</v>
      </c>
      <c r="H6" s="34">
        <v>50489</v>
      </c>
      <c r="I6" s="33">
        <v>53933.680000000008</v>
      </c>
      <c r="J6" s="33">
        <v>54971.423320000002</v>
      </c>
      <c r="K6" s="34">
        <v>52045.908755959994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120618</v>
      </c>
      <c r="D8" s="20">
        <f t="shared" ref="D8:K8" si="1">SUM(D9:D15)</f>
        <v>96228</v>
      </c>
      <c r="E8" s="20">
        <f t="shared" si="1"/>
        <v>121568</v>
      </c>
      <c r="F8" s="21">
        <f t="shared" si="1"/>
        <v>111068</v>
      </c>
      <c r="G8" s="20">
        <f t="shared" si="1"/>
        <v>135778</v>
      </c>
      <c r="H8" s="22">
        <f t="shared" si="1"/>
        <v>135778</v>
      </c>
      <c r="I8" s="20">
        <f t="shared" si="1"/>
        <v>135551.1</v>
      </c>
      <c r="J8" s="20">
        <f t="shared" si="1"/>
        <v>87186.103899999987</v>
      </c>
      <c r="K8" s="20">
        <f t="shared" si="1"/>
        <v>93443.967406699987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120618</v>
      </c>
      <c r="D15" s="36">
        <v>96228</v>
      </c>
      <c r="E15" s="36">
        <v>121568</v>
      </c>
      <c r="F15" s="35">
        <v>111068</v>
      </c>
      <c r="G15" s="36">
        <v>135778</v>
      </c>
      <c r="H15" s="37">
        <v>135778</v>
      </c>
      <c r="I15" s="36">
        <v>135551.1</v>
      </c>
      <c r="J15" s="36">
        <v>87186.103899999987</v>
      </c>
      <c r="K15" s="37">
        <v>93443.967406699987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8644</v>
      </c>
      <c r="D16" s="20">
        <f t="shared" ref="D16:K16" si="2">SUM(D17:D23)</f>
        <v>6504</v>
      </c>
      <c r="E16" s="20">
        <f t="shared" si="2"/>
        <v>20183</v>
      </c>
      <c r="F16" s="21">
        <f t="shared" si="2"/>
        <v>6363</v>
      </c>
      <c r="G16" s="20">
        <f t="shared" si="2"/>
        <v>8649</v>
      </c>
      <c r="H16" s="22">
        <f t="shared" si="2"/>
        <v>8649</v>
      </c>
      <c r="I16" s="20">
        <f t="shared" si="2"/>
        <v>7317.42</v>
      </c>
      <c r="J16" s="20">
        <f t="shared" si="2"/>
        <v>7317.4665799999993</v>
      </c>
      <c r="K16" s="20">
        <f t="shared" si="2"/>
        <v>8060.2923087399995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11777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8644</v>
      </c>
      <c r="D18" s="33">
        <v>6504</v>
      </c>
      <c r="E18" s="33">
        <v>8406</v>
      </c>
      <c r="F18" s="32">
        <v>6363</v>
      </c>
      <c r="G18" s="33">
        <v>8649</v>
      </c>
      <c r="H18" s="34">
        <v>8649</v>
      </c>
      <c r="I18" s="33">
        <v>7317.42</v>
      </c>
      <c r="J18" s="33">
        <v>7317.4665799999993</v>
      </c>
      <c r="K18" s="34">
        <v>8060.2923087399995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385694</v>
      </c>
      <c r="D26" s="46">
        <f t="shared" ref="D26:K26" si="3">+D4+D8+D16+D24</f>
        <v>375647</v>
      </c>
      <c r="E26" s="46">
        <f t="shared" si="3"/>
        <v>391905</v>
      </c>
      <c r="F26" s="47">
        <f t="shared" si="3"/>
        <v>426298</v>
      </c>
      <c r="G26" s="46">
        <f t="shared" si="3"/>
        <v>452314</v>
      </c>
      <c r="H26" s="48">
        <f t="shared" si="3"/>
        <v>452314</v>
      </c>
      <c r="I26" s="46">
        <f t="shared" si="3"/>
        <v>472007.58</v>
      </c>
      <c r="J26" s="46">
        <f t="shared" si="3"/>
        <v>496420.86141999991</v>
      </c>
      <c r="K26" s="46">
        <f t="shared" si="3"/>
        <v>519723.16707526002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174</v>
      </c>
      <c r="C4" s="33">
        <v>38744</v>
      </c>
      <c r="D4" s="33">
        <v>37822</v>
      </c>
      <c r="E4" s="33">
        <v>32798</v>
      </c>
      <c r="F4" s="27">
        <v>32996</v>
      </c>
      <c r="G4" s="28">
        <v>32996</v>
      </c>
      <c r="H4" s="29">
        <v>32996</v>
      </c>
      <c r="I4" s="33">
        <v>42126</v>
      </c>
      <c r="J4" s="33">
        <v>37356.706999999995</v>
      </c>
      <c r="K4" s="33">
        <v>44739.612471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175</v>
      </c>
      <c r="C5" s="33">
        <v>7472</v>
      </c>
      <c r="D5" s="33">
        <v>11999</v>
      </c>
      <c r="E5" s="33">
        <v>7723</v>
      </c>
      <c r="F5" s="32">
        <v>10180</v>
      </c>
      <c r="G5" s="33">
        <v>10180</v>
      </c>
      <c r="H5" s="34">
        <v>10180</v>
      </c>
      <c r="I5" s="33">
        <v>7937</v>
      </c>
      <c r="J5" s="33">
        <v>9925.0269999999982</v>
      </c>
      <c r="K5" s="33">
        <v>10451.053430999997</v>
      </c>
      <c r="Z5" s="53">
        <f t="shared" si="0"/>
        <v>1</v>
      </c>
      <c r="AA5" s="30">
        <v>9</v>
      </c>
    </row>
    <row r="6" spans="1:27" s="14" customFormat="1" ht="12.75" customHeight="1" x14ac:dyDescent="0.25">
      <c r="A6" s="25"/>
      <c r="B6" s="56" t="s">
        <v>176</v>
      </c>
      <c r="C6" s="33">
        <v>596150</v>
      </c>
      <c r="D6" s="33">
        <v>485081</v>
      </c>
      <c r="E6" s="33">
        <v>609723</v>
      </c>
      <c r="F6" s="32">
        <v>747200</v>
      </c>
      <c r="G6" s="33">
        <v>747200</v>
      </c>
      <c r="H6" s="34">
        <v>807068</v>
      </c>
      <c r="I6" s="33">
        <v>43418</v>
      </c>
      <c r="J6" s="33">
        <v>49496.283999999985</v>
      </c>
      <c r="K6" s="33">
        <v>42907.587052000003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642366</v>
      </c>
      <c r="D19" s="46">
        <f t="shared" ref="D19:K19" si="1">SUM(D4:D18)</f>
        <v>534902</v>
      </c>
      <c r="E19" s="46">
        <f t="shared" si="1"/>
        <v>650244</v>
      </c>
      <c r="F19" s="47">
        <f t="shared" si="1"/>
        <v>790376</v>
      </c>
      <c r="G19" s="46">
        <f t="shared" si="1"/>
        <v>790376</v>
      </c>
      <c r="H19" s="48">
        <f t="shared" si="1"/>
        <v>850244</v>
      </c>
      <c r="I19" s="46">
        <f t="shared" si="1"/>
        <v>93481</v>
      </c>
      <c r="J19" s="46">
        <f t="shared" si="1"/>
        <v>96778.017999999982</v>
      </c>
      <c r="K19" s="46">
        <f t="shared" si="1"/>
        <v>98098.252953999996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627925</v>
      </c>
      <c r="D4" s="20">
        <f t="shared" ref="D4:K4" si="0">SUM(D5:D7)</f>
        <v>521831</v>
      </c>
      <c r="E4" s="20">
        <f t="shared" si="0"/>
        <v>646696</v>
      </c>
      <c r="F4" s="21">
        <f t="shared" si="0"/>
        <v>788176</v>
      </c>
      <c r="G4" s="20">
        <f t="shared" si="0"/>
        <v>788163</v>
      </c>
      <c r="H4" s="22">
        <f t="shared" si="0"/>
        <v>848031</v>
      </c>
      <c r="I4" s="20">
        <f t="shared" si="0"/>
        <v>91259.000000000058</v>
      </c>
      <c r="J4" s="20">
        <f t="shared" si="0"/>
        <v>94553.881999999998</v>
      </c>
      <c r="K4" s="20">
        <f t="shared" si="0"/>
        <v>95756.29566100004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30574</v>
      </c>
      <c r="D5" s="28">
        <v>29719</v>
      </c>
      <c r="E5" s="28">
        <v>48276</v>
      </c>
      <c r="F5" s="27">
        <v>51392</v>
      </c>
      <c r="G5" s="28">
        <v>51392</v>
      </c>
      <c r="H5" s="29">
        <v>51392</v>
      </c>
      <c r="I5" s="28">
        <v>54680.740000000005</v>
      </c>
      <c r="J5" s="28">
        <v>57001.243260000003</v>
      </c>
      <c r="K5" s="29">
        <v>71598.309152779999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597351</v>
      </c>
      <c r="D6" s="33">
        <v>492112</v>
      </c>
      <c r="E6" s="33">
        <v>598420</v>
      </c>
      <c r="F6" s="32">
        <v>736784</v>
      </c>
      <c r="G6" s="33">
        <v>736771</v>
      </c>
      <c r="H6" s="34">
        <v>796639</v>
      </c>
      <c r="I6" s="33">
        <v>36578.260000000046</v>
      </c>
      <c r="J6" s="33">
        <v>37552.638739999995</v>
      </c>
      <c r="K6" s="34">
        <v>24157.986508220038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200</v>
      </c>
      <c r="G8" s="20">
        <f t="shared" si="1"/>
        <v>213</v>
      </c>
      <c r="H8" s="22">
        <f t="shared" si="1"/>
        <v>213</v>
      </c>
      <c r="I8" s="20">
        <f t="shared" si="1"/>
        <v>202</v>
      </c>
      <c r="J8" s="20">
        <f t="shared" si="1"/>
        <v>203.73099999999988</v>
      </c>
      <c r="K8" s="20">
        <f t="shared" si="1"/>
        <v>214.52874299999985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13</v>
      </c>
      <c r="H9" s="29">
        <v>13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200</v>
      </c>
      <c r="G15" s="36">
        <v>200</v>
      </c>
      <c r="H15" s="37">
        <v>200</v>
      </c>
      <c r="I15" s="36">
        <v>202</v>
      </c>
      <c r="J15" s="36">
        <v>203.73099999999988</v>
      </c>
      <c r="K15" s="37">
        <v>214.52874299999985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13788</v>
      </c>
      <c r="D16" s="20">
        <f t="shared" ref="D16:K16" si="2">SUM(D17:D23)</f>
        <v>13071</v>
      </c>
      <c r="E16" s="20">
        <f t="shared" si="2"/>
        <v>3548</v>
      </c>
      <c r="F16" s="21">
        <f t="shared" si="2"/>
        <v>2000</v>
      </c>
      <c r="G16" s="20">
        <f t="shared" si="2"/>
        <v>2000</v>
      </c>
      <c r="H16" s="22">
        <f t="shared" si="2"/>
        <v>2000</v>
      </c>
      <c r="I16" s="20">
        <f t="shared" si="2"/>
        <v>2020</v>
      </c>
      <c r="J16" s="20">
        <f t="shared" si="2"/>
        <v>2020.4049999999986</v>
      </c>
      <c r="K16" s="20">
        <f t="shared" si="2"/>
        <v>2127.4864649999986</v>
      </c>
    </row>
    <row r="17" spans="1:11" s="14" customFormat="1" ht="12.75" customHeight="1" x14ac:dyDescent="0.25">
      <c r="A17" s="25"/>
      <c r="B17" s="26" t="s">
        <v>22</v>
      </c>
      <c r="C17" s="27">
        <v>12927</v>
      </c>
      <c r="D17" s="28">
        <v>12534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861</v>
      </c>
      <c r="D18" s="33">
        <v>537</v>
      </c>
      <c r="E18" s="33">
        <v>3548</v>
      </c>
      <c r="F18" s="32">
        <v>2000</v>
      </c>
      <c r="G18" s="33">
        <v>2000</v>
      </c>
      <c r="H18" s="34">
        <v>2000</v>
      </c>
      <c r="I18" s="33">
        <v>2020</v>
      </c>
      <c r="J18" s="33">
        <v>2020.4049999999986</v>
      </c>
      <c r="K18" s="34">
        <v>2127.4864649999986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653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642366</v>
      </c>
      <c r="D26" s="46">
        <f t="shared" ref="D26:K26" si="3">+D4+D8+D16+D24</f>
        <v>534902</v>
      </c>
      <c r="E26" s="46">
        <f t="shared" si="3"/>
        <v>650244</v>
      </c>
      <c r="F26" s="47">
        <f t="shared" si="3"/>
        <v>790376</v>
      </c>
      <c r="G26" s="46">
        <f t="shared" si="3"/>
        <v>790376</v>
      </c>
      <c r="H26" s="48">
        <f t="shared" si="3"/>
        <v>850244</v>
      </c>
      <c r="I26" s="46">
        <f t="shared" si="3"/>
        <v>93481.000000000058</v>
      </c>
      <c r="J26" s="46">
        <f t="shared" si="3"/>
        <v>96778.017999999996</v>
      </c>
      <c r="K26" s="46">
        <f t="shared" si="3"/>
        <v>98098.310869000037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200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177</v>
      </c>
      <c r="C4" s="33">
        <v>206323</v>
      </c>
      <c r="D4" s="33">
        <v>267105</v>
      </c>
      <c r="E4" s="33">
        <v>269215</v>
      </c>
      <c r="F4" s="27">
        <v>263890</v>
      </c>
      <c r="G4" s="28">
        <v>263890</v>
      </c>
      <c r="H4" s="29">
        <v>263890</v>
      </c>
      <c r="I4" s="33">
        <v>349800</v>
      </c>
      <c r="J4" s="33">
        <v>50602.313999999969</v>
      </c>
      <c r="K4" s="33">
        <v>35561.179952999992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178</v>
      </c>
      <c r="C5" s="33">
        <v>345279</v>
      </c>
      <c r="D5" s="33">
        <v>230933</v>
      </c>
      <c r="E5" s="33">
        <v>466779</v>
      </c>
      <c r="F5" s="32">
        <v>39644</v>
      </c>
      <c r="G5" s="33">
        <v>59896</v>
      </c>
      <c r="H5" s="34">
        <v>59896</v>
      </c>
      <c r="I5" s="33">
        <v>55436</v>
      </c>
      <c r="J5" s="33">
        <v>58800.479999999981</v>
      </c>
      <c r="K5" s="33">
        <v>40378.905440000002</v>
      </c>
      <c r="Z5" s="53">
        <f t="shared" si="0"/>
        <v>1</v>
      </c>
      <c r="AA5" s="30">
        <v>10</v>
      </c>
    </row>
    <row r="6" spans="1:27" s="14" customFormat="1" ht="12.75" customHeight="1" x14ac:dyDescent="0.25">
      <c r="A6" s="25"/>
      <c r="B6" s="56" t="s">
        <v>179</v>
      </c>
      <c r="C6" s="33">
        <v>16237</v>
      </c>
      <c r="D6" s="33">
        <v>14560</v>
      </c>
      <c r="E6" s="33">
        <v>13239</v>
      </c>
      <c r="F6" s="32">
        <v>17316</v>
      </c>
      <c r="G6" s="33">
        <v>33826</v>
      </c>
      <c r="H6" s="34">
        <v>33826</v>
      </c>
      <c r="I6" s="33">
        <v>22726</v>
      </c>
      <c r="J6" s="33">
        <v>33798.902000000002</v>
      </c>
      <c r="K6" s="33">
        <v>15319.296805999998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180</v>
      </c>
      <c r="C7" s="33">
        <v>10293</v>
      </c>
      <c r="D7" s="33">
        <v>9353</v>
      </c>
      <c r="E7" s="33">
        <v>8552</v>
      </c>
      <c r="F7" s="32">
        <v>18000</v>
      </c>
      <c r="G7" s="33">
        <v>27606</v>
      </c>
      <c r="H7" s="34">
        <v>27606</v>
      </c>
      <c r="I7" s="33">
        <v>17949</v>
      </c>
      <c r="J7" s="33">
        <v>3000.0140000000029</v>
      </c>
      <c r="K7" s="33">
        <v>7099.014742000003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181</v>
      </c>
      <c r="C8" s="33">
        <v>234300</v>
      </c>
      <c r="D8" s="33">
        <v>277583</v>
      </c>
      <c r="E8" s="33">
        <v>353237</v>
      </c>
      <c r="F8" s="32">
        <v>250481</v>
      </c>
      <c r="G8" s="33">
        <v>254950</v>
      </c>
      <c r="H8" s="34">
        <v>254950</v>
      </c>
      <c r="I8" s="33">
        <v>148836</v>
      </c>
      <c r="J8" s="33">
        <v>168424.03399999999</v>
      </c>
      <c r="K8" s="33">
        <v>1000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812432</v>
      </c>
      <c r="D19" s="46">
        <f t="shared" ref="D19:K19" si="1">SUM(D4:D18)</f>
        <v>799534</v>
      </c>
      <c r="E19" s="46">
        <f t="shared" si="1"/>
        <v>1111022</v>
      </c>
      <c r="F19" s="47">
        <f t="shared" si="1"/>
        <v>589331</v>
      </c>
      <c r="G19" s="46">
        <f t="shared" si="1"/>
        <v>640168</v>
      </c>
      <c r="H19" s="48">
        <f t="shared" si="1"/>
        <v>640168</v>
      </c>
      <c r="I19" s="46">
        <f t="shared" si="1"/>
        <v>594747</v>
      </c>
      <c r="J19" s="46">
        <f t="shared" si="1"/>
        <v>314625.74399999995</v>
      </c>
      <c r="K19" s="46">
        <f t="shared" si="1"/>
        <v>99358.396940999985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201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70187</v>
      </c>
      <c r="D4" s="20">
        <f t="shared" ref="D4:K4" si="0">SUM(D5:D7)</f>
        <v>89777</v>
      </c>
      <c r="E4" s="20">
        <f t="shared" si="0"/>
        <v>98320</v>
      </c>
      <c r="F4" s="21">
        <f t="shared" si="0"/>
        <v>168956</v>
      </c>
      <c r="G4" s="20">
        <f t="shared" si="0"/>
        <v>222017</v>
      </c>
      <c r="H4" s="22">
        <f t="shared" si="0"/>
        <v>222017</v>
      </c>
      <c r="I4" s="20">
        <f t="shared" si="0"/>
        <v>158442</v>
      </c>
      <c r="J4" s="20">
        <f t="shared" si="0"/>
        <v>164765.23700000002</v>
      </c>
      <c r="K4" s="20">
        <f t="shared" si="0"/>
        <v>99358.372177999991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2359</v>
      </c>
      <c r="D5" s="28">
        <v>2018</v>
      </c>
      <c r="E5" s="28">
        <v>2295</v>
      </c>
      <c r="F5" s="27">
        <v>10000</v>
      </c>
      <c r="G5" s="28">
        <v>10000</v>
      </c>
      <c r="H5" s="29">
        <v>10000</v>
      </c>
      <c r="I5" s="28">
        <v>8140</v>
      </c>
      <c r="J5" s="28">
        <v>8980.5479999999989</v>
      </c>
      <c r="K5" s="29">
        <v>0</v>
      </c>
      <c r="AA5" s="30">
        <v>10</v>
      </c>
    </row>
    <row r="6" spans="1:27" s="14" customFormat="1" ht="12.75" customHeight="1" x14ac:dyDescent="0.25">
      <c r="A6" s="31"/>
      <c r="B6" s="26" t="s">
        <v>9</v>
      </c>
      <c r="C6" s="32">
        <v>67828</v>
      </c>
      <c r="D6" s="33">
        <v>87759</v>
      </c>
      <c r="E6" s="33">
        <v>96025</v>
      </c>
      <c r="F6" s="32">
        <v>158956</v>
      </c>
      <c r="G6" s="33">
        <v>212017</v>
      </c>
      <c r="H6" s="34">
        <v>212017</v>
      </c>
      <c r="I6" s="33">
        <v>150302</v>
      </c>
      <c r="J6" s="33">
        <v>155784.68900000001</v>
      </c>
      <c r="K6" s="34">
        <v>99358.372177999991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742245</v>
      </c>
      <c r="D16" s="20">
        <f t="shared" ref="D16:K16" si="2">SUM(D17:D23)</f>
        <v>709757</v>
      </c>
      <c r="E16" s="20">
        <f t="shared" si="2"/>
        <v>1012702</v>
      </c>
      <c r="F16" s="21">
        <f t="shared" si="2"/>
        <v>420375</v>
      </c>
      <c r="G16" s="20">
        <f t="shared" si="2"/>
        <v>418151</v>
      </c>
      <c r="H16" s="22">
        <f t="shared" si="2"/>
        <v>418151</v>
      </c>
      <c r="I16" s="20">
        <f t="shared" si="2"/>
        <v>436305</v>
      </c>
      <c r="J16" s="20">
        <f t="shared" si="2"/>
        <v>149860.50699999995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735129</v>
      </c>
      <c r="D17" s="28">
        <v>706313</v>
      </c>
      <c r="E17" s="28">
        <v>1006969</v>
      </c>
      <c r="F17" s="27">
        <v>403144</v>
      </c>
      <c r="G17" s="28">
        <v>393613</v>
      </c>
      <c r="H17" s="29">
        <v>393613</v>
      </c>
      <c r="I17" s="28">
        <v>418144</v>
      </c>
      <c r="J17" s="28">
        <v>130718.44499999995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7116</v>
      </c>
      <c r="D18" s="33">
        <v>3444</v>
      </c>
      <c r="E18" s="33">
        <v>5733</v>
      </c>
      <c r="F18" s="32">
        <v>17231</v>
      </c>
      <c r="G18" s="33">
        <v>24538</v>
      </c>
      <c r="H18" s="34">
        <v>24538</v>
      </c>
      <c r="I18" s="33">
        <v>18161</v>
      </c>
      <c r="J18" s="33">
        <v>19142.061999999998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812432</v>
      </c>
      <c r="D26" s="46">
        <f t="shared" ref="D26:K26" si="3">+D4+D8+D16+D24</f>
        <v>799534</v>
      </c>
      <c r="E26" s="46">
        <f t="shared" si="3"/>
        <v>1111022</v>
      </c>
      <c r="F26" s="47">
        <f t="shared" si="3"/>
        <v>589331</v>
      </c>
      <c r="G26" s="46">
        <f t="shared" si="3"/>
        <v>640168</v>
      </c>
      <c r="H26" s="48">
        <f t="shared" si="3"/>
        <v>640168</v>
      </c>
      <c r="I26" s="46">
        <f t="shared" si="3"/>
        <v>594747</v>
      </c>
      <c r="J26" s="46">
        <f t="shared" si="3"/>
        <v>314625.74399999995</v>
      </c>
      <c r="K26" s="46">
        <f t="shared" si="3"/>
        <v>99358.372177999991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184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5" t="s">
        <v>139</v>
      </c>
      <c r="C4" s="33">
        <v>248551</v>
      </c>
      <c r="D4" s="33">
        <v>261657</v>
      </c>
      <c r="E4" s="33">
        <v>239987</v>
      </c>
      <c r="F4" s="27">
        <v>250100</v>
      </c>
      <c r="G4" s="28">
        <v>261600</v>
      </c>
      <c r="H4" s="29">
        <v>261600</v>
      </c>
      <c r="I4" s="33">
        <v>259354</v>
      </c>
      <c r="J4" s="33">
        <v>254582.20799999996</v>
      </c>
      <c r="K4" s="33">
        <v>263075.38269599999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146</v>
      </c>
      <c r="C5" s="33">
        <v>5684322</v>
      </c>
      <c r="D5" s="33">
        <v>6423021</v>
      </c>
      <c r="E5" s="33">
        <v>7189516</v>
      </c>
      <c r="F5" s="32">
        <v>7634472</v>
      </c>
      <c r="G5" s="33">
        <v>7815816</v>
      </c>
      <c r="H5" s="34">
        <v>8049616</v>
      </c>
      <c r="I5" s="33">
        <v>9041435</v>
      </c>
      <c r="J5" s="33">
        <v>9562483.125</v>
      </c>
      <c r="K5" s="33">
        <v>10012139.292624999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147</v>
      </c>
      <c r="C6" s="33">
        <v>487836</v>
      </c>
      <c r="D6" s="33">
        <v>503282</v>
      </c>
      <c r="E6" s="33">
        <v>489932</v>
      </c>
      <c r="F6" s="32">
        <v>508600</v>
      </c>
      <c r="G6" s="33">
        <v>508600</v>
      </c>
      <c r="H6" s="34">
        <v>508600</v>
      </c>
      <c r="I6" s="33">
        <v>562512</v>
      </c>
      <c r="J6" s="33">
        <v>586574.39300000004</v>
      </c>
      <c r="K6" s="33">
        <v>608601.83582899987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148</v>
      </c>
      <c r="C7" s="33">
        <v>1291652</v>
      </c>
      <c r="D7" s="33">
        <v>1439089</v>
      </c>
      <c r="E7" s="33">
        <v>1639771</v>
      </c>
      <c r="F7" s="32">
        <v>1737458</v>
      </c>
      <c r="G7" s="33">
        <v>1816628</v>
      </c>
      <c r="H7" s="34">
        <v>1839128</v>
      </c>
      <c r="I7" s="33">
        <v>2025507.28</v>
      </c>
      <c r="J7" s="33">
        <v>2108417.3268799996</v>
      </c>
      <c r="K7" s="33">
        <v>2238629.0452046394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149</v>
      </c>
      <c r="C8" s="33">
        <v>953110</v>
      </c>
      <c r="D8" s="33">
        <v>1029210</v>
      </c>
      <c r="E8" s="33">
        <v>1117618</v>
      </c>
      <c r="F8" s="32">
        <v>1140314</v>
      </c>
      <c r="G8" s="33">
        <v>1195468</v>
      </c>
      <c r="H8" s="34">
        <v>1213968</v>
      </c>
      <c r="I8" s="33">
        <v>1322001</v>
      </c>
      <c r="J8" s="33">
        <v>1379419.013</v>
      </c>
      <c r="K8" s="33">
        <v>1448820.0255959998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150</v>
      </c>
      <c r="C9" s="33">
        <v>385694</v>
      </c>
      <c r="D9" s="33">
        <v>375647</v>
      </c>
      <c r="E9" s="33">
        <v>391905</v>
      </c>
      <c r="F9" s="32">
        <v>426298</v>
      </c>
      <c r="G9" s="33">
        <v>452314</v>
      </c>
      <c r="H9" s="34">
        <v>452314</v>
      </c>
      <c r="I9" s="33">
        <v>472007.58</v>
      </c>
      <c r="J9" s="33">
        <v>496420.86141999991</v>
      </c>
      <c r="K9" s="33">
        <v>519723.16707526002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151</v>
      </c>
      <c r="C10" s="33">
        <v>642366</v>
      </c>
      <c r="D10" s="33">
        <v>534902</v>
      </c>
      <c r="E10" s="33">
        <v>650244</v>
      </c>
      <c r="F10" s="32">
        <v>790376</v>
      </c>
      <c r="G10" s="33">
        <v>790376</v>
      </c>
      <c r="H10" s="34">
        <v>850244</v>
      </c>
      <c r="I10" s="33">
        <v>93481.000000000058</v>
      </c>
      <c r="J10" s="33">
        <v>96778.017999999996</v>
      </c>
      <c r="K10" s="33">
        <v>98098.310869000037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152</v>
      </c>
      <c r="C11" s="33">
        <v>812432</v>
      </c>
      <c r="D11" s="33">
        <v>799534</v>
      </c>
      <c r="E11" s="33">
        <v>1111022</v>
      </c>
      <c r="F11" s="32">
        <v>589331</v>
      </c>
      <c r="G11" s="33">
        <v>640168</v>
      </c>
      <c r="H11" s="34">
        <v>640168</v>
      </c>
      <c r="I11" s="33">
        <v>594747</v>
      </c>
      <c r="J11" s="33">
        <v>314625.74399999995</v>
      </c>
      <c r="K11" s="33">
        <v>99358.372177999991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153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140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141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142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143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144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145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10505963</v>
      </c>
      <c r="D19" s="46">
        <f t="shared" ref="D19:K19" si="1">SUM(D4:D18)</f>
        <v>11366342</v>
      </c>
      <c r="E19" s="46">
        <f t="shared" si="1"/>
        <v>12829995</v>
      </c>
      <c r="F19" s="47">
        <f t="shared" si="1"/>
        <v>13076949</v>
      </c>
      <c r="G19" s="46">
        <f t="shared" si="1"/>
        <v>13480970</v>
      </c>
      <c r="H19" s="48">
        <f t="shared" si="1"/>
        <v>13815638</v>
      </c>
      <c r="I19" s="46">
        <f t="shared" si="1"/>
        <v>14371044.859999999</v>
      </c>
      <c r="J19" s="46">
        <f t="shared" si="1"/>
        <v>14799300.689300001</v>
      </c>
      <c r="K19" s="46">
        <f t="shared" si="1"/>
        <v>15288445.432072898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87739</v>
      </c>
      <c r="F9" s="72">
        <f t="shared" ref="F9:M9" si="1">F10+F19</f>
        <v>99316</v>
      </c>
      <c r="G9" s="72">
        <f t="shared" si="1"/>
        <v>94285</v>
      </c>
      <c r="H9" s="73">
        <f t="shared" si="1"/>
        <v>108656</v>
      </c>
      <c r="I9" s="72">
        <f t="shared" si="1"/>
        <v>104456</v>
      </c>
      <c r="J9" s="74">
        <f t="shared" si="1"/>
        <v>104456</v>
      </c>
      <c r="K9" s="72">
        <f t="shared" si="1"/>
        <v>123242</v>
      </c>
      <c r="L9" s="72">
        <f t="shared" si="1"/>
        <v>129867</v>
      </c>
      <c r="M9" s="72">
        <f t="shared" si="1"/>
        <v>136877.03899999999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86647</v>
      </c>
      <c r="F10" s="100">
        <f t="shared" ref="F10:M10" si="2">SUM(F11:F13)</f>
        <v>99316</v>
      </c>
      <c r="G10" s="100">
        <f t="shared" si="2"/>
        <v>94285</v>
      </c>
      <c r="H10" s="101">
        <f t="shared" si="2"/>
        <v>108123</v>
      </c>
      <c r="I10" s="100">
        <f t="shared" si="2"/>
        <v>103923</v>
      </c>
      <c r="J10" s="102">
        <f t="shared" si="2"/>
        <v>103923</v>
      </c>
      <c r="K10" s="100">
        <f t="shared" si="2"/>
        <v>122683</v>
      </c>
      <c r="L10" s="100">
        <f t="shared" si="2"/>
        <v>129299</v>
      </c>
      <c r="M10" s="100">
        <f t="shared" si="2"/>
        <v>136278.935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886</v>
      </c>
      <c r="F12" s="86">
        <v>0</v>
      </c>
      <c r="G12" s="86">
        <v>0</v>
      </c>
      <c r="H12" s="87">
        <v>2172</v>
      </c>
      <c r="I12" s="86">
        <v>2172</v>
      </c>
      <c r="J12" s="88">
        <v>2172</v>
      </c>
      <c r="K12" s="86">
        <v>2281</v>
      </c>
      <c r="L12" s="86">
        <v>2395</v>
      </c>
      <c r="M12" s="86">
        <v>2521.9349999999999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85761</v>
      </c>
      <c r="F13" s="86">
        <v>99316</v>
      </c>
      <c r="G13" s="86">
        <v>94285</v>
      </c>
      <c r="H13" s="87">
        <v>105951</v>
      </c>
      <c r="I13" s="86">
        <v>101751</v>
      </c>
      <c r="J13" s="88">
        <v>101751</v>
      </c>
      <c r="K13" s="86">
        <v>120402</v>
      </c>
      <c r="L13" s="86">
        <v>126904</v>
      </c>
      <c r="M13" s="86">
        <v>133757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58281</v>
      </c>
      <c r="F15" s="79">
        <v>63781</v>
      </c>
      <c r="G15" s="79">
        <v>56631</v>
      </c>
      <c r="H15" s="80">
        <v>71362</v>
      </c>
      <c r="I15" s="79">
        <v>66420</v>
      </c>
      <c r="J15" s="81">
        <v>66420</v>
      </c>
      <c r="K15" s="79">
        <v>84455</v>
      </c>
      <c r="L15" s="79">
        <v>89016</v>
      </c>
      <c r="M15" s="81">
        <v>93822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17246</v>
      </c>
      <c r="F16" s="86">
        <v>20324</v>
      </c>
      <c r="G16" s="86">
        <v>22430</v>
      </c>
      <c r="H16" s="87">
        <v>21773</v>
      </c>
      <c r="I16" s="86">
        <v>21858</v>
      </c>
      <c r="J16" s="88">
        <v>21858</v>
      </c>
      <c r="K16" s="86">
        <v>21999</v>
      </c>
      <c r="L16" s="86">
        <v>22659</v>
      </c>
      <c r="M16" s="88">
        <v>28630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698</v>
      </c>
      <c r="F17" s="86">
        <v>1887</v>
      </c>
      <c r="G17" s="86">
        <v>2122</v>
      </c>
      <c r="H17" s="87">
        <v>2539</v>
      </c>
      <c r="I17" s="86">
        <v>2539</v>
      </c>
      <c r="J17" s="88">
        <v>2539</v>
      </c>
      <c r="K17" s="86">
        <v>1287</v>
      </c>
      <c r="L17" s="86">
        <v>1351</v>
      </c>
      <c r="M17" s="88">
        <v>1423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1092</v>
      </c>
      <c r="F19" s="100">
        <v>0</v>
      </c>
      <c r="G19" s="100">
        <v>0</v>
      </c>
      <c r="H19" s="101">
        <v>533</v>
      </c>
      <c r="I19" s="100">
        <v>533</v>
      </c>
      <c r="J19" s="102">
        <v>533</v>
      </c>
      <c r="K19" s="100">
        <v>559</v>
      </c>
      <c r="L19" s="100">
        <v>568</v>
      </c>
      <c r="M19" s="100">
        <v>598.10399999999993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47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47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42</v>
      </c>
      <c r="F31" s="131">
        <f t="shared" ref="F31:M31" si="4">SUM(F32:F34)</f>
        <v>680</v>
      </c>
      <c r="G31" s="131">
        <f t="shared" si="4"/>
        <v>84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42</v>
      </c>
      <c r="F32" s="79">
        <v>680</v>
      </c>
      <c r="G32" s="79">
        <v>84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 t="s">
        <v>182</v>
      </c>
      <c r="G33" s="86" t="s">
        <v>182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9325</v>
      </c>
      <c r="F36" s="72">
        <f t="shared" ref="F36:M36" si="5">SUM(F37:F38)</f>
        <v>4283</v>
      </c>
      <c r="G36" s="72">
        <f t="shared" si="5"/>
        <v>8209</v>
      </c>
      <c r="H36" s="73">
        <f t="shared" si="5"/>
        <v>3552</v>
      </c>
      <c r="I36" s="72">
        <f t="shared" si="5"/>
        <v>5552</v>
      </c>
      <c r="J36" s="74">
        <f t="shared" si="5"/>
        <v>5552</v>
      </c>
      <c r="K36" s="72">
        <f t="shared" si="5"/>
        <v>3730</v>
      </c>
      <c r="L36" s="72">
        <f t="shared" si="5"/>
        <v>3931</v>
      </c>
      <c r="M36" s="72">
        <f t="shared" si="5"/>
        <v>4143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9325</v>
      </c>
      <c r="F38" s="93">
        <v>4283</v>
      </c>
      <c r="G38" s="93">
        <v>8209</v>
      </c>
      <c r="H38" s="94">
        <v>3552</v>
      </c>
      <c r="I38" s="93">
        <v>5552</v>
      </c>
      <c r="J38" s="95">
        <v>5552</v>
      </c>
      <c r="K38" s="93">
        <v>3730</v>
      </c>
      <c r="L38" s="93">
        <v>3931</v>
      </c>
      <c r="M38" s="93">
        <v>4143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16310</v>
      </c>
      <c r="F39" s="72">
        <v>11405</v>
      </c>
      <c r="G39" s="72">
        <v>27993</v>
      </c>
      <c r="H39" s="73">
        <v>8500</v>
      </c>
      <c r="I39" s="72">
        <v>10700</v>
      </c>
      <c r="J39" s="74">
        <v>10700</v>
      </c>
      <c r="K39" s="72">
        <v>8600</v>
      </c>
      <c r="L39" s="72">
        <v>9064</v>
      </c>
      <c r="M39" s="72">
        <v>9554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113416</v>
      </c>
      <c r="F40" s="46">
        <f t="shared" ref="F40:M40" si="6">F4+F9+F21+F29+F31+F36+F39</f>
        <v>115684</v>
      </c>
      <c r="G40" s="46">
        <f t="shared" si="6"/>
        <v>130618</v>
      </c>
      <c r="H40" s="47">
        <f t="shared" si="6"/>
        <v>120708</v>
      </c>
      <c r="I40" s="46">
        <f t="shared" si="6"/>
        <v>120708</v>
      </c>
      <c r="J40" s="48">
        <f t="shared" si="6"/>
        <v>120708</v>
      </c>
      <c r="K40" s="46">
        <f t="shared" si="6"/>
        <v>135572</v>
      </c>
      <c r="L40" s="46">
        <f t="shared" si="6"/>
        <v>142862</v>
      </c>
      <c r="M40" s="46">
        <f t="shared" si="6"/>
        <v>150574.03899999999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9188462</v>
      </c>
      <c r="F4" s="72">
        <f t="shared" ref="F4:M4" si="0">F5+F8+F47</f>
        <v>10048723</v>
      </c>
      <c r="G4" s="72">
        <f t="shared" si="0"/>
        <v>11260119</v>
      </c>
      <c r="H4" s="73">
        <f t="shared" si="0"/>
        <v>12152483</v>
      </c>
      <c r="I4" s="72">
        <f t="shared" si="0"/>
        <v>12519603</v>
      </c>
      <c r="J4" s="74">
        <f t="shared" si="0"/>
        <v>12515603</v>
      </c>
      <c r="K4" s="72">
        <f t="shared" si="0"/>
        <v>13369586.239999998</v>
      </c>
      <c r="L4" s="72">
        <f t="shared" si="0"/>
        <v>14139621.073439999</v>
      </c>
      <c r="M4" s="72">
        <f t="shared" si="0"/>
        <v>14719670.910443319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6617050</v>
      </c>
      <c r="F5" s="100">
        <f t="shared" ref="F5:M5" si="1">SUM(F6:F7)</f>
        <v>7735890</v>
      </c>
      <c r="G5" s="100">
        <f t="shared" si="1"/>
        <v>8691688</v>
      </c>
      <c r="H5" s="101">
        <f t="shared" si="1"/>
        <v>9498261</v>
      </c>
      <c r="I5" s="100">
        <f t="shared" si="1"/>
        <v>9728640</v>
      </c>
      <c r="J5" s="102">
        <f t="shared" si="1"/>
        <v>9728640</v>
      </c>
      <c r="K5" s="100">
        <f t="shared" si="1"/>
        <v>10234790.119999999</v>
      </c>
      <c r="L5" s="100">
        <f t="shared" si="1"/>
        <v>10786638.110619999</v>
      </c>
      <c r="M5" s="100">
        <f t="shared" si="1"/>
        <v>11329115.86343886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5829871.96</v>
      </c>
      <c r="F6" s="79">
        <v>6779383</v>
      </c>
      <c r="G6" s="79">
        <v>7738101</v>
      </c>
      <c r="H6" s="80">
        <v>8320378</v>
      </c>
      <c r="I6" s="79">
        <v>8525378</v>
      </c>
      <c r="J6" s="81">
        <v>8525378</v>
      </c>
      <c r="K6" s="79">
        <v>8975811.2999999989</v>
      </c>
      <c r="L6" s="79">
        <v>9374525.5327000003</v>
      </c>
      <c r="M6" s="79">
        <v>9893448.5648970995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787178.04</v>
      </c>
      <c r="F7" s="93">
        <v>956507</v>
      </c>
      <c r="G7" s="93">
        <v>953587</v>
      </c>
      <c r="H7" s="94">
        <v>1177883</v>
      </c>
      <c r="I7" s="93">
        <v>1203262</v>
      </c>
      <c r="J7" s="95">
        <v>1203262</v>
      </c>
      <c r="K7" s="93">
        <v>1258978.82</v>
      </c>
      <c r="L7" s="93">
        <v>1412112.5779199998</v>
      </c>
      <c r="M7" s="93">
        <v>1435667.2985417601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2571412</v>
      </c>
      <c r="F8" s="100">
        <f t="shared" ref="F8:M8" si="2">SUM(F9:F46)</f>
        <v>2312833</v>
      </c>
      <c r="G8" s="100">
        <f t="shared" si="2"/>
        <v>2568431</v>
      </c>
      <c r="H8" s="101">
        <f t="shared" si="2"/>
        <v>2654222</v>
      </c>
      <c r="I8" s="100">
        <f t="shared" si="2"/>
        <v>2790963</v>
      </c>
      <c r="J8" s="102">
        <f t="shared" si="2"/>
        <v>2786963</v>
      </c>
      <c r="K8" s="100">
        <f t="shared" si="2"/>
        <v>3134796.12</v>
      </c>
      <c r="L8" s="100">
        <f t="shared" si="2"/>
        <v>3352982.9628199995</v>
      </c>
      <c r="M8" s="100">
        <f t="shared" si="2"/>
        <v>3390555.0470044594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2289</v>
      </c>
      <c r="F9" s="79">
        <v>2039</v>
      </c>
      <c r="G9" s="79">
        <v>1037</v>
      </c>
      <c r="H9" s="80">
        <v>1431</v>
      </c>
      <c r="I9" s="79">
        <v>1431</v>
      </c>
      <c r="J9" s="81">
        <v>1431</v>
      </c>
      <c r="K9" s="79">
        <v>650.04</v>
      </c>
      <c r="L9" s="79">
        <v>671.24595999999997</v>
      </c>
      <c r="M9" s="79">
        <v>470.21539687999996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15216</v>
      </c>
      <c r="F10" s="86">
        <v>9187</v>
      </c>
      <c r="G10" s="86">
        <v>3035</v>
      </c>
      <c r="H10" s="87">
        <v>3173</v>
      </c>
      <c r="I10" s="86">
        <v>3653</v>
      </c>
      <c r="J10" s="88">
        <v>3653</v>
      </c>
      <c r="K10" s="86">
        <v>1900.18</v>
      </c>
      <c r="L10" s="86">
        <v>1961.4718199999995</v>
      </c>
      <c r="M10" s="86">
        <v>1999.7158264599996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29898</v>
      </c>
      <c r="F11" s="86">
        <v>18938</v>
      </c>
      <c r="G11" s="86">
        <v>11168</v>
      </c>
      <c r="H11" s="87">
        <v>11122</v>
      </c>
      <c r="I11" s="86">
        <v>21356</v>
      </c>
      <c r="J11" s="88">
        <v>21356</v>
      </c>
      <c r="K11" s="86">
        <v>19999.86</v>
      </c>
      <c r="L11" s="86">
        <v>20639.962139999996</v>
      </c>
      <c r="M11" s="86">
        <v>21754.853651420002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7438</v>
      </c>
      <c r="G12" s="86">
        <v>9366</v>
      </c>
      <c r="H12" s="87">
        <v>8000</v>
      </c>
      <c r="I12" s="86">
        <v>8000</v>
      </c>
      <c r="J12" s="88">
        <v>8000</v>
      </c>
      <c r="K12" s="86">
        <v>12000.1</v>
      </c>
      <c r="L12" s="86">
        <v>12383.5139</v>
      </c>
      <c r="M12" s="86">
        <v>13052.5521367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230</v>
      </c>
      <c r="H13" s="87">
        <v>0</v>
      </c>
      <c r="I13" s="86">
        <v>0</v>
      </c>
      <c r="J13" s="88">
        <v>0</v>
      </c>
      <c r="K13" s="86">
        <v>0</v>
      </c>
      <c r="L13" s="86">
        <v>-0.22400000000004638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11422</v>
      </c>
      <c r="F14" s="86">
        <v>10632</v>
      </c>
      <c r="G14" s="86">
        <v>12313</v>
      </c>
      <c r="H14" s="87">
        <v>6359</v>
      </c>
      <c r="I14" s="86">
        <v>6389</v>
      </c>
      <c r="J14" s="88">
        <v>6389</v>
      </c>
      <c r="K14" s="86">
        <v>1999.6</v>
      </c>
      <c r="L14" s="86">
        <v>2063.6563999999994</v>
      </c>
      <c r="M14" s="86">
        <v>1650.5301891999995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49855</v>
      </c>
      <c r="F15" s="86">
        <v>52507</v>
      </c>
      <c r="G15" s="86">
        <v>45285</v>
      </c>
      <c r="H15" s="87">
        <v>19854</v>
      </c>
      <c r="I15" s="86">
        <v>21354</v>
      </c>
      <c r="J15" s="88">
        <v>20354</v>
      </c>
      <c r="K15" s="86">
        <v>58473.84</v>
      </c>
      <c r="L15" s="86">
        <v>60345.09016</v>
      </c>
      <c r="M15" s="86">
        <v>63605.336938480003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57835</v>
      </c>
      <c r="F16" s="86">
        <v>57279</v>
      </c>
      <c r="G16" s="86">
        <v>76151</v>
      </c>
      <c r="H16" s="87">
        <v>43813</v>
      </c>
      <c r="I16" s="86">
        <v>43813</v>
      </c>
      <c r="J16" s="88">
        <v>43813</v>
      </c>
      <c r="K16" s="86">
        <v>71550.44</v>
      </c>
      <c r="L16" s="86">
        <v>77935.633159999998</v>
      </c>
      <c r="M16" s="86">
        <v>77936.360717479998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50229</v>
      </c>
      <c r="F17" s="86">
        <v>54683</v>
      </c>
      <c r="G17" s="86">
        <v>16233</v>
      </c>
      <c r="H17" s="87">
        <v>45661</v>
      </c>
      <c r="I17" s="86">
        <v>45621</v>
      </c>
      <c r="J17" s="88">
        <v>45621</v>
      </c>
      <c r="K17" s="86">
        <v>25000.239999999998</v>
      </c>
      <c r="L17" s="86">
        <v>25799.802759999991</v>
      </c>
      <c r="M17" s="86">
        <v>27192.591372279989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213220</v>
      </c>
      <c r="F19" s="86">
        <v>191689</v>
      </c>
      <c r="G19" s="86">
        <v>267242</v>
      </c>
      <c r="H19" s="87">
        <v>303747</v>
      </c>
      <c r="I19" s="86">
        <v>328747</v>
      </c>
      <c r="J19" s="88">
        <v>328747</v>
      </c>
      <c r="K19" s="86">
        <v>330000.06</v>
      </c>
      <c r="L19" s="86">
        <v>374120.21493999998</v>
      </c>
      <c r="M19" s="86">
        <v>386063.11333181994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7.9999999999998295E-2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16000</v>
      </c>
      <c r="L21" s="86">
        <v>16512.02592</v>
      </c>
      <c r="M21" s="86">
        <v>16676.934293760001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135584</v>
      </c>
      <c r="F22" s="86">
        <v>125061</v>
      </c>
      <c r="G22" s="86">
        <v>155148</v>
      </c>
      <c r="H22" s="87">
        <v>171987</v>
      </c>
      <c r="I22" s="86">
        <v>218355</v>
      </c>
      <c r="J22" s="88">
        <v>218355</v>
      </c>
      <c r="K22" s="86">
        <v>140799.79999999999</v>
      </c>
      <c r="L22" s="86">
        <v>145305.62119999999</v>
      </c>
      <c r="M22" s="86">
        <v>111764.67212359999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158356</v>
      </c>
      <c r="F23" s="86">
        <v>111527</v>
      </c>
      <c r="G23" s="86">
        <v>263639</v>
      </c>
      <c r="H23" s="87">
        <v>194482</v>
      </c>
      <c r="I23" s="86">
        <v>213041</v>
      </c>
      <c r="J23" s="88">
        <v>210541</v>
      </c>
      <c r="K23" s="86">
        <v>434860</v>
      </c>
      <c r="L23" s="86">
        <v>469416.49404000002</v>
      </c>
      <c r="M23" s="86">
        <v>426817.06722412002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2003</v>
      </c>
      <c r="F24" s="86">
        <v>1202</v>
      </c>
      <c r="G24" s="86">
        <v>20786</v>
      </c>
      <c r="H24" s="87">
        <v>69041</v>
      </c>
      <c r="I24" s="86">
        <v>69041</v>
      </c>
      <c r="J24" s="88">
        <v>69041</v>
      </c>
      <c r="K24" s="86">
        <v>20</v>
      </c>
      <c r="L24" s="86">
        <v>20.979999999999563</v>
      </c>
      <c r="M24" s="86">
        <v>22.091939999999539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109274</v>
      </c>
      <c r="F25" s="86">
        <v>116269</v>
      </c>
      <c r="G25" s="86">
        <v>102943</v>
      </c>
      <c r="H25" s="87">
        <v>65575</v>
      </c>
      <c r="I25" s="86">
        <v>65515</v>
      </c>
      <c r="J25" s="88">
        <v>65515</v>
      </c>
      <c r="K25" s="86">
        <v>156000</v>
      </c>
      <c r="L25" s="86">
        <v>160991.8333</v>
      </c>
      <c r="M25" s="86">
        <v>92086.175371899983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9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1000</v>
      </c>
      <c r="L27" s="86">
        <v>1032</v>
      </c>
      <c r="M27" s="86">
        <v>1073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86024</v>
      </c>
      <c r="F29" s="86">
        <v>68782</v>
      </c>
      <c r="G29" s="86">
        <v>55390</v>
      </c>
      <c r="H29" s="87">
        <v>95789</v>
      </c>
      <c r="I29" s="86">
        <v>109539</v>
      </c>
      <c r="J29" s="88">
        <v>109539</v>
      </c>
      <c r="K29" s="86">
        <v>30322.52</v>
      </c>
      <c r="L29" s="86">
        <v>31293.148479999989</v>
      </c>
      <c r="M29" s="86">
        <v>34421.945349439993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20296</v>
      </c>
      <c r="F30" s="86">
        <v>16248</v>
      </c>
      <c r="G30" s="86">
        <v>26634</v>
      </c>
      <c r="H30" s="87">
        <v>31131</v>
      </c>
      <c r="I30" s="86">
        <v>31631</v>
      </c>
      <c r="J30" s="88">
        <v>31131</v>
      </c>
      <c r="K30" s="86">
        <v>30413.059999999998</v>
      </c>
      <c r="L30" s="86">
        <v>31386.29494</v>
      </c>
      <c r="M30" s="86">
        <v>33081.374571819993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382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8660</v>
      </c>
      <c r="F32" s="86">
        <v>5724</v>
      </c>
      <c r="G32" s="86">
        <v>4126</v>
      </c>
      <c r="H32" s="87">
        <v>14535</v>
      </c>
      <c r="I32" s="86">
        <v>14949</v>
      </c>
      <c r="J32" s="88">
        <v>14949</v>
      </c>
      <c r="K32" s="86">
        <v>5295.18</v>
      </c>
      <c r="L32" s="86">
        <v>5465.1108199999999</v>
      </c>
      <c r="M32" s="86">
        <v>5760.4116934599997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739411</v>
      </c>
      <c r="F33" s="86">
        <v>156030</v>
      </c>
      <c r="G33" s="86">
        <v>157822</v>
      </c>
      <c r="H33" s="87">
        <v>392185</v>
      </c>
      <c r="I33" s="86">
        <v>397768</v>
      </c>
      <c r="J33" s="88">
        <v>397768</v>
      </c>
      <c r="K33" s="86">
        <v>305521.10000000003</v>
      </c>
      <c r="L33" s="86">
        <v>328642.45889999997</v>
      </c>
      <c r="M33" s="86">
        <v>380746.65895070008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205941</v>
      </c>
      <c r="F34" s="86">
        <v>629126</v>
      </c>
      <c r="G34" s="86">
        <v>828663</v>
      </c>
      <c r="H34" s="87">
        <v>1016113</v>
      </c>
      <c r="I34" s="86">
        <v>1016113</v>
      </c>
      <c r="J34" s="88">
        <v>1016113</v>
      </c>
      <c r="K34" s="86">
        <v>1149467</v>
      </c>
      <c r="L34" s="86">
        <v>1220216.4249999998</v>
      </c>
      <c r="M34" s="86">
        <v>1308000.2104399998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0.39999999999997726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400</v>
      </c>
      <c r="L36" s="86">
        <v>413</v>
      </c>
      <c r="M36" s="86">
        <v>421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93411</v>
      </c>
      <c r="F37" s="86">
        <v>108049</v>
      </c>
      <c r="G37" s="86">
        <v>103960</v>
      </c>
      <c r="H37" s="87">
        <v>25788</v>
      </c>
      <c r="I37" s="86">
        <v>29988</v>
      </c>
      <c r="J37" s="88">
        <v>29988</v>
      </c>
      <c r="K37" s="86">
        <v>126600.38</v>
      </c>
      <c r="L37" s="86">
        <v>142931.25962</v>
      </c>
      <c r="M37" s="86">
        <v>150635.40637986001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38172</v>
      </c>
      <c r="F38" s="86">
        <v>27467</v>
      </c>
      <c r="G38" s="86">
        <v>22656</v>
      </c>
      <c r="H38" s="87">
        <v>16038</v>
      </c>
      <c r="I38" s="86">
        <v>23388</v>
      </c>
      <c r="J38" s="88">
        <v>23388</v>
      </c>
      <c r="K38" s="86">
        <v>15000.039999999999</v>
      </c>
      <c r="L38" s="86">
        <v>15480.250959999998</v>
      </c>
      <c r="M38" s="86">
        <v>16315.962967879996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16746</v>
      </c>
      <c r="F39" s="86">
        <v>23889</v>
      </c>
      <c r="G39" s="86">
        <v>23798</v>
      </c>
      <c r="H39" s="87">
        <v>14117</v>
      </c>
      <c r="I39" s="86">
        <v>19067</v>
      </c>
      <c r="J39" s="88">
        <v>19067</v>
      </c>
      <c r="K39" s="86">
        <v>28499.5</v>
      </c>
      <c r="L39" s="86">
        <v>29411.572499999998</v>
      </c>
      <c r="M39" s="86">
        <v>30999.853842500001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349876</v>
      </c>
      <c r="F40" s="86">
        <v>340186</v>
      </c>
      <c r="G40" s="86">
        <v>249340</v>
      </c>
      <c r="H40" s="87">
        <v>63837</v>
      </c>
      <c r="I40" s="86">
        <v>58557</v>
      </c>
      <c r="J40" s="88">
        <v>58557</v>
      </c>
      <c r="K40" s="86">
        <v>132985.35999999999</v>
      </c>
      <c r="L40" s="86">
        <v>137240.83463999999</v>
      </c>
      <c r="M40" s="86">
        <v>144652.07187591997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1822</v>
      </c>
      <c r="F41" s="86">
        <v>1739</v>
      </c>
      <c r="G41" s="86">
        <v>3623</v>
      </c>
      <c r="H41" s="87">
        <v>1180</v>
      </c>
      <c r="I41" s="86">
        <v>1180</v>
      </c>
      <c r="J41" s="88">
        <v>1180</v>
      </c>
      <c r="K41" s="86">
        <v>4780.1400000000003</v>
      </c>
      <c r="L41" s="86">
        <v>4932.6588600000005</v>
      </c>
      <c r="M41" s="86">
        <v>5200.3257795800009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115692</v>
      </c>
      <c r="F42" s="86">
        <v>127335</v>
      </c>
      <c r="G42" s="86">
        <v>67425</v>
      </c>
      <c r="H42" s="87">
        <v>18735</v>
      </c>
      <c r="I42" s="86">
        <v>18648</v>
      </c>
      <c r="J42" s="88">
        <v>18648</v>
      </c>
      <c r="K42" s="86">
        <v>20799.919999999998</v>
      </c>
      <c r="L42" s="86">
        <v>21446.290079999999</v>
      </c>
      <c r="M42" s="86">
        <v>22624.577694239997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39713</v>
      </c>
      <c r="F43" s="86">
        <v>32576</v>
      </c>
      <c r="G43" s="86">
        <v>32578</v>
      </c>
      <c r="H43" s="87">
        <v>15030</v>
      </c>
      <c r="I43" s="86">
        <v>15030</v>
      </c>
      <c r="J43" s="88">
        <v>15030</v>
      </c>
      <c r="K43" s="86">
        <v>11199.880000000001</v>
      </c>
      <c r="L43" s="86">
        <v>11557.703119999998</v>
      </c>
      <c r="M43" s="86">
        <v>12182.873385359995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6361</v>
      </c>
      <c r="F44" s="86">
        <v>6616</v>
      </c>
      <c r="G44" s="86">
        <v>5367</v>
      </c>
      <c r="H44" s="87">
        <v>2942</v>
      </c>
      <c r="I44" s="86">
        <v>5932</v>
      </c>
      <c r="J44" s="88">
        <v>5932</v>
      </c>
      <c r="K44" s="86">
        <v>2357.6800000000003</v>
      </c>
      <c r="L44" s="86">
        <v>2437.6643199999994</v>
      </c>
      <c r="M44" s="86">
        <v>2417.8605289599986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14104</v>
      </c>
      <c r="F45" s="86">
        <v>10615</v>
      </c>
      <c r="G45" s="86">
        <v>2082</v>
      </c>
      <c r="H45" s="87">
        <v>2557</v>
      </c>
      <c r="I45" s="86">
        <v>2857</v>
      </c>
      <c r="J45" s="88">
        <v>2857</v>
      </c>
      <c r="K45" s="86">
        <v>900.12</v>
      </c>
      <c r="L45" s="86">
        <v>928.56887999999901</v>
      </c>
      <c r="M45" s="86">
        <v>929.30303063999918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384191</v>
      </c>
      <c r="F51" s="72">
        <f t="shared" ref="F51:M51" si="4">F52+F59+F62+F63+F64+F72+F73</f>
        <v>378145</v>
      </c>
      <c r="G51" s="72">
        <f t="shared" si="4"/>
        <v>462212</v>
      </c>
      <c r="H51" s="73">
        <f t="shared" si="4"/>
        <v>422423</v>
      </c>
      <c r="I51" s="72">
        <f t="shared" si="4"/>
        <v>462714</v>
      </c>
      <c r="J51" s="74">
        <f t="shared" si="4"/>
        <v>462714</v>
      </c>
      <c r="K51" s="72">
        <f t="shared" si="4"/>
        <v>475733.1</v>
      </c>
      <c r="L51" s="72">
        <f t="shared" si="4"/>
        <v>415848.0260999999</v>
      </c>
      <c r="M51" s="72">
        <f t="shared" si="4"/>
        <v>469467.97148329997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29535</v>
      </c>
      <c r="F52" s="79">
        <f t="shared" ref="F52:M52" si="5">F53+F56</f>
        <v>25569</v>
      </c>
      <c r="G52" s="79">
        <f t="shared" si="5"/>
        <v>5806</v>
      </c>
      <c r="H52" s="80">
        <f t="shared" si="5"/>
        <v>21561</v>
      </c>
      <c r="I52" s="79">
        <f t="shared" si="5"/>
        <v>6142</v>
      </c>
      <c r="J52" s="81">
        <f t="shared" si="5"/>
        <v>6142</v>
      </c>
      <c r="K52" s="79">
        <f t="shared" si="5"/>
        <v>22673</v>
      </c>
      <c r="L52" s="79">
        <f t="shared" si="5"/>
        <v>23844.133000000002</v>
      </c>
      <c r="M52" s="79">
        <f t="shared" si="5"/>
        <v>25107.872049000001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29535</v>
      </c>
      <c r="F53" s="93">
        <f t="shared" ref="F53:M53" si="6">SUM(F54:F55)</f>
        <v>25569</v>
      </c>
      <c r="G53" s="93">
        <f t="shared" si="6"/>
        <v>5806</v>
      </c>
      <c r="H53" s="94">
        <f t="shared" si="6"/>
        <v>21561</v>
      </c>
      <c r="I53" s="93">
        <f t="shared" si="6"/>
        <v>6112</v>
      </c>
      <c r="J53" s="95">
        <f t="shared" si="6"/>
        <v>6112</v>
      </c>
      <c r="K53" s="93">
        <f t="shared" si="6"/>
        <v>22673</v>
      </c>
      <c r="L53" s="93">
        <f t="shared" si="6"/>
        <v>23844.133000000002</v>
      </c>
      <c r="M53" s="93">
        <f t="shared" si="6"/>
        <v>25107.872049000001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29535</v>
      </c>
      <c r="F54" s="79">
        <v>25569</v>
      </c>
      <c r="G54" s="79">
        <v>5806</v>
      </c>
      <c r="H54" s="80">
        <v>21561</v>
      </c>
      <c r="I54" s="79">
        <v>6099</v>
      </c>
      <c r="J54" s="81">
        <v>6099</v>
      </c>
      <c r="K54" s="79">
        <v>22673</v>
      </c>
      <c r="L54" s="79">
        <v>23844.133000000002</v>
      </c>
      <c r="M54" s="79">
        <v>25107.872049000001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13</v>
      </c>
      <c r="J55" s="95">
        <v>13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30</v>
      </c>
      <c r="J56" s="102">
        <f t="shared" si="7"/>
        <v>30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30</v>
      </c>
      <c r="J58" s="95">
        <v>30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7374</v>
      </c>
      <c r="F59" s="100">
        <f t="shared" ref="F59:M59" si="8">SUM(F60:F61)</f>
        <v>5064</v>
      </c>
      <c r="G59" s="100">
        <f t="shared" si="8"/>
        <v>8040</v>
      </c>
      <c r="H59" s="101">
        <f t="shared" si="8"/>
        <v>5365</v>
      </c>
      <c r="I59" s="100">
        <f t="shared" si="8"/>
        <v>16365</v>
      </c>
      <c r="J59" s="102">
        <f t="shared" si="8"/>
        <v>16365</v>
      </c>
      <c r="K59" s="100">
        <f t="shared" si="8"/>
        <v>20979</v>
      </c>
      <c r="L59" s="100">
        <f t="shared" si="8"/>
        <v>21026.400000000001</v>
      </c>
      <c r="M59" s="100">
        <f t="shared" si="8"/>
        <v>22141.799199999998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7374</v>
      </c>
      <c r="F61" s="93">
        <v>5064</v>
      </c>
      <c r="G61" s="93">
        <v>8040</v>
      </c>
      <c r="H61" s="94">
        <v>5365</v>
      </c>
      <c r="I61" s="93">
        <v>16365</v>
      </c>
      <c r="J61" s="95">
        <v>16365</v>
      </c>
      <c r="K61" s="93">
        <v>20979</v>
      </c>
      <c r="L61" s="93">
        <v>21026.400000000001</v>
      </c>
      <c r="M61" s="93">
        <v>22141.799199999998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197592</v>
      </c>
      <c r="F72" s="86">
        <v>231672</v>
      </c>
      <c r="G72" s="86">
        <v>286079</v>
      </c>
      <c r="H72" s="87">
        <v>277941</v>
      </c>
      <c r="I72" s="86">
        <v>277941</v>
      </c>
      <c r="J72" s="88">
        <v>277941</v>
      </c>
      <c r="K72" s="86">
        <v>289971</v>
      </c>
      <c r="L72" s="86">
        <v>277161.81999999995</v>
      </c>
      <c r="M72" s="86">
        <v>321793.39645999996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149690</v>
      </c>
      <c r="F73" s="86">
        <f t="shared" ref="F73:M73" si="12">SUM(F74:F75)</f>
        <v>115840</v>
      </c>
      <c r="G73" s="86">
        <f t="shared" si="12"/>
        <v>162287</v>
      </c>
      <c r="H73" s="87">
        <f t="shared" si="12"/>
        <v>117556</v>
      </c>
      <c r="I73" s="86">
        <f t="shared" si="12"/>
        <v>162266</v>
      </c>
      <c r="J73" s="88">
        <f t="shared" si="12"/>
        <v>162266</v>
      </c>
      <c r="K73" s="86">
        <f t="shared" si="12"/>
        <v>142110.1</v>
      </c>
      <c r="L73" s="86">
        <f t="shared" si="12"/>
        <v>93815.673099999985</v>
      </c>
      <c r="M73" s="86">
        <f t="shared" si="12"/>
        <v>100424.90377429999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29641</v>
      </c>
      <c r="F74" s="79">
        <v>20825</v>
      </c>
      <c r="G74" s="79">
        <v>41690</v>
      </c>
      <c r="H74" s="80">
        <v>6600</v>
      </c>
      <c r="I74" s="79">
        <v>18810</v>
      </c>
      <c r="J74" s="81">
        <v>18810</v>
      </c>
      <c r="K74" s="79">
        <v>6455</v>
      </c>
      <c r="L74" s="79">
        <v>5008.3421999999991</v>
      </c>
      <c r="M74" s="79">
        <v>5273.7843365999988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120049</v>
      </c>
      <c r="F75" s="93">
        <v>95015</v>
      </c>
      <c r="G75" s="93">
        <v>120597</v>
      </c>
      <c r="H75" s="94">
        <v>110956</v>
      </c>
      <c r="I75" s="93">
        <v>143456</v>
      </c>
      <c r="J75" s="95">
        <v>143456</v>
      </c>
      <c r="K75" s="93">
        <v>135655.1</v>
      </c>
      <c r="L75" s="93">
        <v>88807.330899999986</v>
      </c>
      <c r="M75" s="93">
        <v>95151.119437699992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932019</v>
      </c>
      <c r="F77" s="72">
        <f t="shared" ref="F77:M77" si="13">F78+F81+F84+F85+F86+F87+F88</f>
        <v>935908</v>
      </c>
      <c r="G77" s="72">
        <f t="shared" si="13"/>
        <v>1042280</v>
      </c>
      <c r="H77" s="73">
        <f t="shared" si="13"/>
        <v>502043</v>
      </c>
      <c r="I77" s="72">
        <f t="shared" si="13"/>
        <v>498653</v>
      </c>
      <c r="J77" s="74">
        <f t="shared" si="13"/>
        <v>502653</v>
      </c>
      <c r="K77" s="72">
        <f t="shared" si="13"/>
        <v>525725.52</v>
      </c>
      <c r="L77" s="72">
        <f t="shared" si="13"/>
        <v>243831.58975999994</v>
      </c>
      <c r="M77" s="72">
        <f t="shared" si="13"/>
        <v>99306.550146279973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766011</v>
      </c>
      <c r="F78" s="100">
        <f t="shared" ref="F78:M78" si="14">SUM(F79:F80)</f>
        <v>752635</v>
      </c>
      <c r="G78" s="100">
        <f t="shared" si="14"/>
        <v>967521</v>
      </c>
      <c r="H78" s="101">
        <f t="shared" si="14"/>
        <v>403144</v>
      </c>
      <c r="I78" s="100">
        <f t="shared" si="14"/>
        <v>393613</v>
      </c>
      <c r="J78" s="102">
        <f t="shared" si="14"/>
        <v>393613</v>
      </c>
      <c r="K78" s="100">
        <f t="shared" si="14"/>
        <v>418144</v>
      </c>
      <c r="L78" s="100">
        <f t="shared" si="14"/>
        <v>130718.44499999995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766011</v>
      </c>
      <c r="F79" s="79">
        <v>752221</v>
      </c>
      <c r="G79" s="79">
        <v>955744</v>
      </c>
      <c r="H79" s="80">
        <v>403144</v>
      </c>
      <c r="I79" s="79">
        <v>389144</v>
      </c>
      <c r="J79" s="81">
        <v>389144</v>
      </c>
      <c r="K79" s="79">
        <v>418144</v>
      </c>
      <c r="L79" s="79">
        <v>130718.44499999995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414</v>
      </c>
      <c r="G80" s="93">
        <v>11777</v>
      </c>
      <c r="H80" s="94">
        <v>0</v>
      </c>
      <c r="I80" s="93">
        <v>4469</v>
      </c>
      <c r="J80" s="95">
        <v>4469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165272</v>
      </c>
      <c r="F81" s="86">
        <f t="shared" ref="F81:M81" si="15">SUM(F82:F83)</f>
        <v>183273</v>
      </c>
      <c r="G81" s="86">
        <f t="shared" si="15"/>
        <v>74759</v>
      </c>
      <c r="H81" s="87">
        <f t="shared" si="15"/>
        <v>98899</v>
      </c>
      <c r="I81" s="86">
        <f t="shared" si="15"/>
        <v>105040</v>
      </c>
      <c r="J81" s="88">
        <f t="shared" si="15"/>
        <v>109040</v>
      </c>
      <c r="K81" s="86">
        <f t="shared" si="15"/>
        <v>107581.52</v>
      </c>
      <c r="L81" s="86">
        <f t="shared" si="15"/>
        <v>113113.14475999998</v>
      </c>
      <c r="M81" s="86">
        <f t="shared" si="15"/>
        <v>99306.550146279973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75130</v>
      </c>
      <c r="F82" s="79">
        <v>56568</v>
      </c>
      <c r="G82" s="79">
        <v>19299</v>
      </c>
      <c r="H82" s="80">
        <v>4706</v>
      </c>
      <c r="I82" s="79">
        <v>4706</v>
      </c>
      <c r="J82" s="81">
        <v>4706</v>
      </c>
      <c r="K82" s="79">
        <v>6153</v>
      </c>
      <c r="L82" s="79">
        <v>5153.7679999999964</v>
      </c>
      <c r="M82" s="79">
        <v>5426.9177039999959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90142</v>
      </c>
      <c r="F83" s="93">
        <v>126705</v>
      </c>
      <c r="G83" s="93">
        <v>55460</v>
      </c>
      <c r="H83" s="94">
        <v>94193</v>
      </c>
      <c r="I83" s="93">
        <v>100334</v>
      </c>
      <c r="J83" s="95">
        <v>104334</v>
      </c>
      <c r="K83" s="93">
        <v>101428.52</v>
      </c>
      <c r="L83" s="93">
        <v>107959.37675999998</v>
      </c>
      <c r="M83" s="93">
        <v>93879.632442279981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736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1291</v>
      </c>
      <c r="F90" s="72">
        <v>3566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10505963</v>
      </c>
      <c r="F92" s="46">
        <f t="shared" ref="F92:M92" si="16">F4+F51+F77+F90</f>
        <v>11366342</v>
      </c>
      <c r="G92" s="46">
        <f t="shared" si="16"/>
        <v>12764611</v>
      </c>
      <c r="H92" s="47">
        <f t="shared" si="16"/>
        <v>13076949</v>
      </c>
      <c r="I92" s="46">
        <f t="shared" si="16"/>
        <v>13480970</v>
      </c>
      <c r="J92" s="48">
        <f t="shared" si="16"/>
        <v>13480970</v>
      </c>
      <c r="K92" s="46">
        <f t="shared" si="16"/>
        <v>14371044.859999998</v>
      </c>
      <c r="L92" s="46">
        <f t="shared" si="16"/>
        <v>14799300.689299999</v>
      </c>
      <c r="M92" s="46">
        <f t="shared" si="16"/>
        <v>15288445.432072898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235126</v>
      </c>
      <c r="F4" s="72">
        <f t="shared" ref="F4:M4" si="0">F5+F8+F47</f>
        <v>251020</v>
      </c>
      <c r="G4" s="72">
        <f t="shared" si="0"/>
        <v>230740</v>
      </c>
      <c r="H4" s="73">
        <f t="shared" si="0"/>
        <v>244053</v>
      </c>
      <c r="I4" s="72">
        <f t="shared" si="0"/>
        <v>243828</v>
      </c>
      <c r="J4" s="74">
        <f t="shared" si="0"/>
        <v>243828</v>
      </c>
      <c r="K4" s="72">
        <f t="shared" si="0"/>
        <v>258639</v>
      </c>
      <c r="L4" s="72">
        <f t="shared" si="0"/>
        <v>253833.34599999996</v>
      </c>
      <c r="M4" s="72">
        <f t="shared" si="0"/>
        <v>262286.83100999997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166933</v>
      </c>
      <c r="F5" s="100">
        <f t="shared" ref="F5:M5" si="1">SUM(F6:F7)</f>
        <v>185966</v>
      </c>
      <c r="G5" s="100">
        <f t="shared" si="1"/>
        <v>179619</v>
      </c>
      <c r="H5" s="101">
        <f t="shared" si="1"/>
        <v>196656</v>
      </c>
      <c r="I5" s="100">
        <f t="shared" si="1"/>
        <v>196656</v>
      </c>
      <c r="J5" s="102">
        <f t="shared" si="1"/>
        <v>196656</v>
      </c>
      <c r="K5" s="100">
        <f t="shared" si="1"/>
        <v>219242</v>
      </c>
      <c r="L5" s="100">
        <f t="shared" si="1"/>
        <v>216735.76299999998</v>
      </c>
      <c r="M5" s="100">
        <f t="shared" si="1"/>
        <v>227329.66643899999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145883.96</v>
      </c>
      <c r="F6" s="79">
        <v>164755</v>
      </c>
      <c r="G6" s="79">
        <v>145271</v>
      </c>
      <c r="H6" s="80">
        <v>157957</v>
      </c>
      <c r="I6" s="79">
        <v>157957</v>
      </c>
      <c r="J6" s="81">
        <v>157957</v>
      </c>
      <c r="K6" s="79">
        <v>175783</v>
      </c>
      <c r="L6" s="79">
        <v>181193.27199999997</v>
      </c>
      <c r="M6" s="79">
        <v>179689.323416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21049.040000000001</v>
      </c>
      <c r="F7" s="93">
        <v>21211</v>
      </c>
      <c r="G7" s="93">
        <v>34348</v>
      </c>
      <c r="H7" s="94">
        <v>38699</v>
      </c>
      <c r="I7" s="93">
        <v>38699</v>
      </c>
      <c r="J7" s="95">
        <v>38699</v>
      </c>
      <c r="K7" s="93">
        <v>43459</v>
      </c>
      <c r="L7" s="93">
        <v>35542.490999999995</v>
      </c>
      <c r="M7" s="93">
        <v>47640.343022999994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68193</v>
      </c>
      <c r="F8" s="100">
        <f t="shared" ref="F8:M8" si="2">SUM(F9:F46)</f>
        <v>65054</v>
      </c>
      <c r="G8" s="100">
        <f t="shared" si="2"/>
        <v>51121</v>
      </c>
      <c r="H8" s="101">
        <f t="shared" si="2"/>
        <v>47397</v>
      </c>
      <c r="I8" s="100">
        <f t="shared" si="2"/>
        <v>47172</v>
      </c>
      <c r="J8" s="102">
        <f t="shared" si="2"/>
        <v>47172</v>
      </c>
      <c r="K8" s="100">
        <f t="shared" si="2"/>
        <v>39397</v>
      </c>
      <c r="L8" s="100">
        <f t="shared" si="2"/>
        <v>37097.582999999991</v>
      </c>
      <c r="M8" s="100">
        <f t="shared" si="2"/>
        <v>34957.164570999994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23</v>
      </c>
      <c r="F9" s="79">
        <v>176</v>
      </c>
      <c r="G9" s="79">
        <v>64</v>
      </c>
      <c r="H9" s="80">
        <v>63</v>
      </c>
      <c r="I9" s="79">
        <v>63</v>
      </c>
      <c r="J9" s="81">
        <v>63</v>
      </c>
      <c r="K9" s="79">
        <v>67</v>
      </c>
      <c r="L9" s="79">
        <v>66.283000000000001</v>
      </c>
      <c r="M9" s="79">
        <v>119.79599899999999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4537</v>
      </c>
      <c r="F10" s="86">
        <v>4558</v>
      </c>
      <c r="G10" s="86">
        <v>975</v>
      </c>
      <c r="H10" s="87">
        <v>450</v>
      </c>
      <c r="I10" s="86">
        <v>450</v>
      </c>
      <c r="J10" s="88">
        <v>450</v>
      </c>
      <c r="K10" s="86">
        <v>530</v>
      </c>
      <c r="L10" s="86">
        <v>412.16300000000001</v>
      </c>
      <c r="M10" s="86">
        <v>369.29363899999998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1357</v>
      </c>
      <c r="F11" s="86">
        <v>435</v>
      </c>
      <c r="G11" s="86">
        <v>6</v>
      </c>
      <c r="H11" s="87">
        <v>612</v>
      </c>
      <c r="I11" s="86">
        <v>587</v>
      </c>
      <c r="J11" s="88">
        <v>587</v>
      </c>
      <c r="K11" s="86">
        <v>830</v>
      </c>
      <c r="L11" s="86">
        <v>556.65099999999984</v>
      </c>
      <c r="M11" s="86">
        <v>1246.8675029999999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230</v>
      </c>
      <c r="H13" s="87">
        <v>0</v>
      </c>
      <c r="I13" s="86">
        <v>0</v>
      </c>
      <c r="J13" s="88">
        <v>0</v>
      </c>
      <c r="K13" s="86">
        <v>0</v>
      </c>
      <c r="L13" s="86">
        <v>-0.22400000000004638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1820</v>
      </c>
      <c r="F14" s="86">
        <v>1491</v>
      </c>
      <c r="G14" s="86">
        <v>9725</v>
      </c>
      <c r="H14" s="87">
        <v>250</v>
      </c>
      <c r="I14" s="86">
        <v>250</v>
      </c>
      <c r="J14" s="88">
        <v>250</v>
      </c>
      <c r="K14" s="86">
        <v>62</v>
      </c>
      <c r="L14" s="86">
        <v>99.987999999999829</v>
      </c>
      <c r="M14" s="86">
        <v>5.2873639999998119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11445</v>
      </c>
      <c r="F15" s="86">
        <v>11949</v>
      </c>
      <c r="G15" s="86">
        <v>0</v>
      </c>
      <c r="H15" s="87">
        <v>3700</v>
      </c>
      <c r="I15" s="86">
        <v>3700</v>
      </c>
      <c r="J15" s="88">
        <v>3700</v>
      </c>
      <c r="K15" s="86">
        <v>200</v>
      </c>
      <c r="L15" s="86">
        <v>1393.6999999999998</v>
      </c>
      <c r="M15" s="86">
        <v>432.56610000000001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850</v>
      </c>
      <c r="I16" s="86">
        <v>850</v>
      </c>
      <c r="J16" s="88">
        <v>850</v>
      </c>
      <c r="K16" s="86">
        <v>113</v>
      </c>
      <c r="L16" s="86">
        <v>2699.5370000000003</v>
      </c>
      <c r="M16" s="86">
        <v>611.61246100000017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7357</v>
      </c>
      <c r="F17" s="86">
        <v>5555</v>
      </c>
      <c r="G17" s="86">
        <v>8306</v>
      </c>
      <c r="H17" s="87">
        <v>5565</v>
      </c>
      <c r="I17" s="86">
        <v>5525</v>
      </c>
      <c r="J17" s="88">
        <v>5525</v>
      </c>
      <c r="K17" s="86">
        <v>1399</v>
      </c>
      <c r="L17" s="86">
        <v>190.05099999999993</v>
      </c>
      <c r="M17" s="86">
        <v>570.12370299999998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213</v>
      </c>
      <c r="F22" s="86">
        <v>337</v>
      </c>
      <c r="G22" s="86">
        <v>13</v>
      </c>
      <c r="H22" s="87">
        <v>1734</v>
      </c>
      <c r="I22" s="86">
        <v>1734</v>
      </c>
      <c r="J22" s="88">
        <v>1734</v>
      </c>
      <c r="K22" s="86">
        <v>353</v>
      </c>
      <c r="L22" s="86">
        <v>1102.0969999999998</v>
      </c>
      <c r="M22" s="86">
        <v>1160.5081409999996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434</v>
      </c>
      <c r="G23" s="86">
        <v>3048</v>
      </c>
      <c r="H23" s="87">
        <v>5032</v>
      </c>
      <c r="I23" s="86">
        <v>5032</v>
      </c>
      <c r="J23" s="88">
        <v>5032</v>
      </c>
      <c r="K23" s="86">
        <v>9500</v>
      </c>
      <c r="L23" s="86">
        <v>13177</v>
      </c>
      <c r="M23" s="86">
        <v>16395.381000000001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18</v>
      </c>
      <c r="F24" s="86">
        <v>1</v>
      </c>
      <c r="G24" s="86">
        <v>0</v>
      </c>
      <c r="H24" s="87">
        <v>20</v>
      </c>
      <c r="I24" s="86">
        <v>20</v>
      </c>
      <c r="J24" s="88">
        <v>20</v>
      </c>
      <c r="K24" s="86">
        <v>20</v>
      </c>
      <c r="L24" s="86">
        <v>20.979999999999563</v>
      </c>
      <c r="M24" s="86">
        <v>22.091939999999539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1402</v>
      </c>
      <c r="F25" s="86">
        <v>1001</v>
      </c>
      <c r="G25" s="86">
        <v>2090</v>
      </c>
      <c r="H25" s="87">
        <v>7114</v>
      </c>
      <c r="I25" s="86">
        <v>7084</v>
      </c>
      <c r="J25" s="88">
        <v>7084</v>
      </c>
      <c r="K25" s="86">
        <v>3177</v>
      </c>
      <c r="L25" s="86">
        <v>2012.7109999999998</v>
      </c>
      <c r="M25" s="86">
        <v>2119.3846829999998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95</v>
      </c>
      <c r="F29" s="86">
        <v>54</v>
      </c>
      <c r="G29" s="86">
        <v>17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3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0.39999999999997726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400</v>
      </c>
      <c r="L36" s="86">
        <v>413</v>
      </c>
      <c r="M36" s="86">
        <v>421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131</v>
      </c>
      <c r="F37" s="86">
        <v>154</v>
      </c>
      <c r="G37" s="86">
        <v>388</v>
      </c>
      <c r="H37" s="87">
        <v>592</v>
      </c>
      <c r="I37" s="86">
        <v>592</v>
      </c>
      <c r="J37" s="88">
        <v>592</v>
      </c>
      <c r="K37" s="86">
        <v>862</v>
      </c>
      <c r="L37" s="86">
        <v>1074.1489999999994</v>
      </c>
      <c r="M37" s="86">
        <v>456.68489699999941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3795</v>
      </c>
      <c r="F38" s="86">
        <v>2577</v>
      </c>
      <c r="G38" s="86">
        <v>1716</v>
      </c>
      <c r="H38" s="87">
        <v>889</v>
      </c>
      <c r="I38" s="86">
        <v>889</v>
      </c>
      <c r="J38" s="88">
        <v>889</v>
      </c>
      <c r="K38" s="86">
        <v>242</v>
      </c>
      <c r="L38" s="86">
        <v>706</v>
      </c>
      <c r="M38" s="86">
        <v>643.41800000000001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8760</v>
      </c>
      <c r="F39" s="86">
        <v>12322</v>
      </c>
      <c r="G39" s="86">
        <v>8468</v>
      </c>
      <c r="H39" s="87">
        <v>8603</v>
      </c>
      <c r="I39" s="86">
        <v>8603</v>
      </c>
      <c r="J39" s="88">
        <v>8603</v>
      </c>
      <c r="K39" s="86">
        <v>5135</v>
      </c>
      <c r="L39" s="86">
        <v>1173</v>
      </c>
      <c r="M39" s="86">
        <v>235.16899999999987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4386</v>
      </c>
      <c r="F40" s="86">
        <v>3772</v>
      </c>
      <c r="G40" s="86">
        <v>2883</v>
      </c>
      <c r="H40" s="87">
        <v>5110</v>
      </c>
      <c r="I40" s="86">
        <v>5110</v>
      </c>
      <c r="J40" s="88">
        <v>5110</v>
      </c>
      <c r="K40" s="86">
        <v>15001</v>
      </c>
      <c r="L40" s="86">
        <v>9473</v>
      </c>
      <c r="M40" s="86">
        <v>8508.3670000000002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17898</v>
      </c>
      <c r="F42" s="86">
        <v>18600</v>
      </c>
      <c r="G42" s="86">
        <v>12033</v>
      </c>
      <c r="H42" s="87">
        <v>5500</v>
      </c>
      <c r="I42" s="86">
        <v>5370</v>
      </c>
      <c r="J42" s="88">
        <v>5370</v>
      </c>
      <c r="K42" s="86">
        <v>417</v>
      </c>
      <c r="L42" s="86">
        <v>2034.1329999999998</v>
      </c>
      <c r="M42" s="86">
        <v>741.94204899999977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1404</v>
      </c>
      <c r="F43" s="86">
        <v>125</v>
      </c>
      <c r="G43" s="86">
        <v>70</v>
      </c>
      <c r="H43" s="87">
        <v>69</v>
      </c>
      <c r="I43" s="86">
        <v>69</v>
      </c>
      <c r="J43" s="88">
        <v>69</v>
      </c>
      <c r="K43" s="86">
        <v>500</v>
      </c>
      <c r="L43" s="86">
        <v>176.21699999999964</v>
      </c>
      <c r="M43" s="86">
        <v>747.05650099999957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527</v>
      </c>
      <c r="F44" s="86">
        <v>398</v>
      </c>
      <c r="G44" s="86">
        <v>895</v>
      </c>
      <c r="H44" s="87">
        <v>865</v>
      </c>
      <c r="I44" s="86">
        <v>865</v>
      </c>
      <c r="J44" s="88">
        <v>865</v>
      </c>
      <c r="K44" s="86">
        <v>551</v>
      </c>
      <c r="L44" s="86">
        <v>215.4989999999998</v>
      </c>
      <c r="M44" s="86">
        <v>81.920446999999768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3025</v>
      </c>
      <c r="F45" s="86">
        <v>1112</v>
      </c>
      <c r="G45" s="86">
        <v>194</v>
      </c>
      <c r="H45" s="87">
        <v>379</v>
      </c>
      <c r="I45" s="86">
        <v>379</v>
      </c>
      <c r="J45" s="88">
        <v>379</v>
      </c>
      <c r="K45" s="86">
        <v>38</v>
      </c>
      <c r="L45" s="86">
        <v>101.24799999999959</v>
      </c>
      <c r="M45" s="86">
        <v>68.69414399999954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8937</v>
      </c>
      <c r="F51" s="72">
        <f t="shared" ref="F51:M51" si="4">F52+F59+F62+F63+F64+F72+F73</f>
        <v>5913</v>
      </c>
      <c r="G51" s="72">
        <f t="shared" si="4"/>
        <v>9024</v>
      </c>
      <c r="H51" s="73">
        <f t="shared" si="4"/>
        <v>5595</v>
      </c>
      <c r="I51" s="72">
        <f t="shared" si="4"/>
        <v>17125</v>
      </c>
      <c r="J51" s="74">
        <f t="shared" si="4"/>
        <v>17125</v>
      </c>
      <c r="K51" s="72">
        <f t="shared" si="4"/>
        <v>238</v>
      </c>
      <c r="L51" s="72">
        <f t="shared" si="4"/>
        <v>246.4849999999999</v>
      </c>
      <c r="M51" s="72">
        <f t="shared" si="4"/>
        <v>259.54870499999987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30</v>
      </c>
      <c r="J52" s="81">
        <f t="shared" si="5"/>
        <v>30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30</v>
      </c>
      <c r="J56" s="95">
        <f t="shared" si="7"/>
        <v>30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30</v>
      </c>
      <c r="J58" s="95">
        <v>30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7374</v>
      </c>
      <c r="F59" s="100">
        <f t="shared" ref="F59:M59" si="8">SUM(F60:F61)</f>
        <v>5064</v>
      </c>
      <c r="G59" s="100">
        <f t="shared" si="8"/>
        <v>8040</v>
      </c>
      <c r="H59" s="101">
        <f t="shared" si="8"/>
        <v>5365</v>
      </c>
      <c r="I59" s="100">
        <f t="shared" si="8"/>
        <v>16365</v>
      </c>
      <c r="J59" s="102">
        <f t="shared" si="8"/>
        <v>16365</v>
      </c>
      <c r="K59" s="100">
        <f t="shared" si="8"/>
        <v>0</v>
      </c>
      <c r="L59" s="100">
        <f t="shared" si="8"/>
        <v>0.40000000000009095</v>
      </c>
      <c r="M59" s="100">
        <f t="shared" si="8"/>
        <v>0.42120000000009572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7374</v>
      </c>
      <c r="F61" s="93">
        <v>5064</v>
      </c>
      <c r="G61" s="93">
        <v>8040</v>
      </c>
      <c r="H61" s="94">
        <v>5365</v>
      </c>
      <c r="I61" s="93">
        <v>16365</v>
      </c>
      <c r="J61" s="95">
        <v>16365</v>
      </c>
      <c r="K61" s="93">
        <v>0</v>
      </c>
      <c r="L61" s="93">
        <v>0.40000000000009095</v>
      </c>
      <c r="M61" s="93">
        <v>0.42120000000009572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1563</v>
      </c>
      <c r="F73" s="86">
        <f t="shared" ref="F73:M73" si="12">SUM(F74:F75)</f>
        <v>849</v>
      </c>
      <c r="G73" s="86">
        <f t="shared" si="12"/>
        <v>984</v>
      </c>
      <c r="H73" s="87">
        <f t="shared" si="12"/>
        <v>230</v>
      </c>
      <c r="I73" s="86">
        <f t="shared" si="12"/>
        <v>730</v>
      </c>
      <c r="J73" s="88">
        <f t="shared" si="12"/>
        <v>730</v>
      </c>
      <c r="K73" s="86">
        <f t="shared" si="12"/>
        <v>238</v>
      </c>
      <c r="L73" s="86">
        <f t="shared" si="12"/>
        <v>246.08499999999981</v>
      </c>
      <c r="M73" s="86">
        <f t="shared" si="12"/>
        <v>259.12750499999976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1563</v>
      </c>
      <c r="F74" s="79">
        <v>849</v>
      </c>
      <c r="G74" s="79">
        <v>984</v>
      </c>
      <c r="H74" s="80">
        <v>230</v>
      </c>
      <c r="I74" s="79">
        <v>730</v>
      </c>
      <c r="J74" s="81">
        <v>730</v>
      </c>
      <c r="K74" s="79">
        <v>238</v>
      </c>
      <c r="L74" s="79">
        <v>246.08499999999981</v>
      </c>
      <c r="M74" s="79">
        <v>259.12750499999976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3850</v>
      </c>
      <c r="F77" s="72">
        <f t="shared" ref="F77:M77" si="13">F78+F81+F84+F85+F86+F87+F88</f>
        <v>1158</v>
      </c>
      <c r="G77" s="72">
        <f t="shared" si="13"/>
        <v>223</v>
      </c>
      <c r="H77" s="73">
        <f t="shared" si="13"/>
        <v>452</v>
      </c>
      <c r="I77" s="72">
        <f t="shared" si="13"/>
        <v>647</v>
      </c>
      <c r="J77" s="74">
        <f t="shared" si="13"/>
        <v>647</v>
      </c>
      <c r="K77" s="72">
        <f t="shared" si="13"/>
        <v>477</v>
      </c>
      <c r="L77" s="72">
        <f t="shared" si="13"/>
        <v>502.37699999999995</v>
      </c>
      <c r="M77" s="72">
        <f t="shared" si="13"/>
        <v>529.00298099999986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3114</v>
      </c>
      <c r="F81" s="86">
        <f t="shared" ref="F81:M81" si="15">SUM(F82:F83)</f>
        <v>1158</v>
      </c>
      <c r="G81" s="86">
        <f t="shared" si="15"/>
        <v>223</v>
      </c>
      <c r="H81" s="87">
        <f t="shared" si="15"/>
        <v>452</v>
      </c>
      <c r="I81" s="86">
        <f t="shared" si="15"/>
        <v>647</v>
      </c>
      <c r="J81" s="88">
        <f t="shared" si="15"/>
        <v>647</v>
      </c>
      <c r="K81" s="86">
        <f t="shared" si="15"/>
        <v>477</v>
      </c>
      <c r="L81" s="86">
        <f t="shared" si="15"/>
        <v>502.37699999999995</v>
      </c>
      <c r="M81" s="86">
        <f t="shared" si="15"/>
        <v>529.00298099999986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3114</v>
      </c>
      <c r="F83" s="93">
        <v>1158</v>
      </c>
      <c r="G83" s="93">
        <v>223</v>
      </c>
      <c r="H83" s="94">
        <v>452</v>
      </c>
      <c r="I83" s="93">
        <v>647</v>
      </c>
      <c r="J83" s="95">
        <v>647</v>
      </c>
      <c r="K83" s="93">
        <v>477</v>
      </c>
      <c r="L83" s="93">
        <v>502.37699999999995</v>
      </c>
      <c r="M83" s="93">
        <v>529.00298099999986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736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638</v>
      </c>
      <c r="F90" s="72">
        <v>3566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248551</v>
      </c>
      <c r="F92" s="46">
        <f t="shared" ref="F92:M92" si="16">F4+F51+F77+F90</f>
        <v>261657</v>
      </c>
      <c r="G92" s="46">
        <f t="shared" si="16"/>
        <v>239987</v>
      </c>
      <c r="H92" s="47">
        <f t="shared" si="16"/>
        <v>250100</v>
      </c>
      <c r="I92" s="46">
        <f t="shared" si="16"/>
        <v>261600</v>
      </c>
      <c r="J92" s="48">
        <f t="shared" si="16"/>
        <v>261600</v>
      </c>
      <c r="K92" s="46">
        <f t="shared" si="16"/>
        <v>259354</v>
      </c>
      <c r="L92" s="46">
        <f t="shared" si="16"/>
        <v>254582.20799999996</v>
      </c>
      <c r="M92" s="46">
        <f t="shared" si="16"/>
        <v>263075.38269599999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topLeftCell="A43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5338380</v>
      </c>
      <c r="F4" s="72">
        <f t="shared" ref="F4:M4" si="0">F5+F8+F47</f>
        <v>6049754</v>
      </c>
      <c r="G4" s="72">
        <f t="shared" si="0"/>
        <v>6822275</v>
      </c>
      <c r="H4" s="73">
        <f t="shared" si="0"/>
        <v>7291332</v>
      </c>
      <c r="I4" s="72">
        <f t="shared" si="0"/>
        <v>7499589</v>
      </c>
      <c r="J4" s="74">
        <f t="shared" si="0"/>
        <v>7755889</v>
      </c>
      <c r="K4" s="72">
        <f t="shared" si="0"/>
        <v>8658228</v>
      </c>
      <c r="L4" s="72">
        <f t="shared" si="0"/>
        <v>9184036.7029999997</v>
      </c>
      <c r="M4" s="72">
        <f t="shared" si="0"/>
        <v>9583692.2102589998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4023102</v>
      </c>
      <c r="F5" s="100">
        <f t="shared" ref="F5:M5" si="1">SUM(F6:F7)</f>
        <v>4850940</v>
      </c>
      <c r="G5" s="100">
        <f t="shared" si="1"/>
        <v>5521866</v>
      </c>
      <c r="H5" s="101">
        <f t="shared" si="1"/>
        <v>6048378</v>
      </c>
      <c r="I5" s="100">
        <f t="shared" si="1"/>
        <v>6167637</v>
      </c>
      <c r="J5" s="102">
        <f t="shared" si="1"/>
        <v>6145137</v>
      </c>
      <c r="K5" s="100">
        <f t="shared" si="1"/>
        <v>6462224</v>
      </c>
      <c r="L5" s="100">
        <f t="shared" si="1"/>
        <v>6774966.1540000001</v>
      </c>
      <c r="M5" s="100">
        <f t="shared" si="1"/>
        <v>7023186.8101620004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3535877</v>
      </c>
      <c r="F6" s="79">
        <v>4238961</v>
      </c>
      <c r="G6" s="79">
        <v>4935278</v>
      </c>
      <c r="H6" s="80">
        <v>5291184</v>
      </c>
      <c r="I6" s="79">
        <v>5394776</v>
      </c>
      <c r="J6" s="81">
        <v>5372276</v>
      </c>
      <c r="K6" s="79">
        <v>5734242</v>
      </c>
      <c r="L6" s="79">
        <v>5859562.2170000002</v>
      </c>
      <c r="M6" s="79">
        <v>6136681.6875010002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487225</v>
      </c>
      <c r="F7" s="93">
        <v>611979</v>
      </c>
      <c r="G7" s="93">
        <v>586588</v>
      </c>
      <c r="H7" s="94">
        <v>757194</v>
      </c>
      <c r="I7" s="93">
        <v>772861</v>
      </c>
      <c r="J7" s="95">
        <v>772861</v>
      </c>
      <c r="K7" s="93">
        <v>727982</v>
      </c>
      <c r="L7" s="93">
        <v>915403.93699999992</v>
      </c>
      <c r="M7" s="93">
        <v>886505.12266099988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1315278</v>
      </c>
      <c r="F8" s="100">
        <f t="shared" ref="F8:M8" si="2">SUM(F9:F46)</f>
        <v>1198814</v>
      </c>
      <c r="G8" s="100">
        <f t="shared" si="2"/>
        <v>1300409</v>
      </c>
      <c r="H8" s="101">
        <f t="shared" si="2"/>
        <v>1242954</v>
      </c>
      <c r="I8" s="100">
        <f t="shared" si="2"/>
        <v>1331952</v>
      </c>
      <c r="J8" s="102">
        <f t="shared" si="2"/>
        <v>1610752</v>
      </c>
      <c r="K8" s="100">
        <f t="shared" si="2"/>
        <v>2196004</v>
      </c>
      <c r="L8" s="100">
        <f t="shared" si="2"/>
        <v>2409070.5489999992</v>
      </c>
      <c r="M8" s="100">
        <f t="shared" si="2"/>
        <v>2560505.400096999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169</v>
      </c>
      <c r="F9" s="79">
        <v>507</v>
      </c>
      <c r="G9" s="79">
        <v>268</v>
      </c>
      <c r="H9" s="80">
        <v>79</v>
      </c>
      <c r="I9" s="79">
        <v>79</v>
      </c>
      <c r="J9" s="81">
        <v>79</v>
      </c>
      <c r="K9" s="79">
        <v>83</v>
      </c>
      <c r="L9" s="79">
        <v>87.995999999999981</v>
      </c>
      <c r="M9" s="79">
        <v>178.65978799999999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10679</v>
      </c>
      <c r="F10" s="86">
        <v>4538</v>
      </c>
      <c r="G10" s="86">
        <v>1957</v>
      </c>
      <c r="H10" s="87">
        <v>2672</v>
      </c>
      <c r="I10" s="86">
        <v>3152</v>
      </c>
      <c r="J10" s="88">
        <v>3152</v>
      </c>
      <c r="K10" s="86">
        <v>1316</v>
      </c>
      <c r="L10" s="86">
        <v>1492.7299999999996</v>
      </c>
      <c r="M10" s="86">
        <v>1571.8446899999994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16142</v>
      </c>
      <c r="F11" s="86">
        <v>10144</v>
      </c>
      <c r="G11" s="86">
        <v>7243</v>
      </c>
      <c r="H11" s="87">
        <v>2203</v>
      </c>
      <c r="I11" s="86">
        <v>5839</v>
      </c>
      <c r="J11" s="88">
        <v>5839</v>
      </c>
      <c r="K11" s="86">
        <v>9079</v>
      </c>
      <c r="L11" s="86">
        <v>10475.096999999998</v>
      </c>
      <c r="M11" s="86">
        <v>15872.245140999999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7438</v>
      </c>
      <c r="G12" s="86">
        <v>9366</v>
      </c>
      <c r="H12" s="87">
        <v>8000</v>
      </c>
      <c r="I12" s="86">
        <v>8000</v>
      </c>
      <c r="J12" s="88">
        <v>8000</v>
      </c>
      <c r="K12" s="86">
        <v>12000</v>
      </c>
      <c r="L12" s="86">
        <v>12383.409</v>
      </c>
      <c r="M12" s="86">
        <v>13052.441677000001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7991</v>
      </c>
      <c r="F14" s="86">
        <v>7871</v>
      </c>
      <c r="G14" s="86">
        <v>2299</v>
      </c>
      <c r="H14" s="87">
        <v>4471</v>
      </c>
      <c r="I14" s="86">
        <v>4501</v>
      </c>
      <c r="J14" s="88">
        <v>4501</v>
      </c>
      <c r="K14" s="86">
        <v>733</v>
      </c>
      <c r="L14" s="86">
        <v>510.83999999999946</v>
      </c>
      <c r="M14" s="86">
        <v>348.41451999999998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22817</v>
      </c>
      <c r="F15" s="86">
        <v>23615</v>
      </c>
      <c r="G15" s="86">
        <v>25819</v>
      </c>
      <c r="H15" s="87">
        <v>4109</v>
      </c>
      <c r="I15" s="86">
        <v>4609</v>
      </c>
      <c r="J15" s="88">
        <v>4609</v>
      </c>
      <c r="K15" s="86">
        <v>42165</v>
      </c>
      <c r="L15" s="86">
        <v>44396.093999999997</v>
      </c>
      <c r="M15" s="86">
        <v>46132.043981999996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78921</v>
      </c>
      <c r="F16" s="86">
        <v>57279</v>
      </c>
      <c r="G16" s="86">
        <v>76151</v>
      </c>
      <c r="H16" s="87">
        <v>42859</v>
      </c>
      <c r="I16" s="86">
        <v>42859</v>
      </c>
      <c r="J16" s="88">
        <v>42859</v>
      </c>
      <c r="K16" s="86">
        <v>71328</v>
      </c>
      <c r="L16" s="86">
        <v>75123.263999999996</v>
      </c>
      <c r="M16" s="86">
        <v>77205.935991999999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4116</v>
      </c>
      <c r="F17" s="86">
        <v>8555</v>
      </c>
      <c r="G17" s="86">
        <v>2486</v>
      </c>
      <c r="H17" s="87">
        <v>1759</v>
      </c>
      <c r="I17" s="86">
        <v>1759</v>
      </c>
      <c r="J17" s="88">
        <v>1759</v>
      </c>
      <c r="K17" s="86">
        <v>1154</v>
      </c>
      <c r="L17" s="86">
        <v>1954.3299999999995</v>
      </c>
      <c r="M17" s="86">
        <v>8046.90949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165821</v>
      </c>
      <c r="F19" s="86">
        <v>176108</v>
      </c>
      <c r="G19" s="86">
        <v>218009</v>
      </c>
      <c r="H19" s="87">
        <v>273093</v>
      </c>
      <c r="I19" s="86">
        <v>298093</v>
      </c>
      <c r="J19" s="88">
        <v>576893</v>
      </c>
      <c r="K19" s="86">
        <v>295690</v>
      </c>
      <c r="L19" s="86">
        <v>306803.79399999999</v>
      </c>
      <c r="M19" s="86">
        <v>344307.92208199995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16000</v>
      </c>
      <c r="L21" s="86">
        <v>16511.941999999999</v>
      </c>
      <c r="M21" s="86">
        <v>16676.845926000002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2894</v>
      </c>
      <c r="F22" s="86">
        <v>9690</v>
      </c>
      <c r="G22" s="86">
        <v>113387</v>
      </c>
      <c r="H22" s="87">
        <v>689</v>
      </c>
      <c r="I22" s="86">
        <v>689</v>
      </c>
      <c r="J22" s="88">
        <v>689</v>
      </c>
      <c r="K22" s="86">
        <v>0</v>
      </c>
      <c r="L22" s="86">
        <v>0.30899999999979855</v>
      </c>
      <c r="M22" s="86">
        <v>0.32537699999978792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119411</v>
      </c>
      <c r="F23" s="86">
        <v>72647</v>
      </c>
      <c r="G23" s="86">
        <v>192737</v>
      </c>
      <c r="H23" s="87">
        <v>113954</v>
      </c>
      <c r="I23" s="86">
        <v>129416</v>
      </c>
      <c r="J23" s="88">
        <v>129416</v>
      </c>
      <c r="K23" s="86">
        <v>301145</v>
      </c>
      <c r="L23" s="86">
        <v>337883.60699999996</v>
      </c>
      <c r="M23" s="86">
        <v>256283.19117099998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1890</v>
      </c>
      <c r="F24" s="86">
        <v>1086</v>
      </c>
      <c r="G24" s="86">
        <v>20782</v>
      </c>
      <c r="H24" s="87">
        <v>69021</v>
      </c>
      <c r="I24" s="86">
        <v>69021</v>
      </c>
      <c r="J24" s="88">
        <v>69021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90006</v>
      </c>
      <c r="F25" s="86">
        <v>58370</v>
      </c>
      <c r="G25" s="86">
        <v>44281</v>
      </c>
      <c r="H25" s="87">
        <v>6782</v>
      </c>
      <c r="I25" s="86">
        <v>6782</v>
      </c>
      <c r="J25" s="88">
        <v>6782</v>
      </c>
      <c r="K25" s="86">
        <v>67262</v>
      </c>
      <c r="L25" s="86">
        <v>61922.331999999995</v>
      </c>
      <c r="M25" s="86">
        <v>47803.215595999995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9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1000</v>
      </c>
      <c r="L27" s="86">
        <v>1032</v>
      </c>
      <c r="M27" s="86">
        <v>1073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67040</v>
      </c>
      <c r="F29" s="86">
        <v>52501</v>
      </c>
      <c r="G29" s="86">
        <v>39024</v>
      </c>
      <c r="H29" s="87">
        <v>81728</v>
      </c>
      <c r="I29" s="86">
        <v>94728</v>
      </c>
      <c r="J29" s="88">
        <v>94728</v>
      </c>
      <c r="K29" s="86">
        <v>20002</v>
      </c>
      <c r="L29" s="86">
        <v>16971.947999999993</v>
      </c>
      <c r="M29" s="86">
        <v>24927.721243999997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13292</v>
      </c>
      <c r="F30" s="86">
        <v>10281</v>
      </c>
      <c r="G30" s="86">
        <v>17987</v>
      </c>
      <c r="H30" s="87">
        <v>24146</v>
      </c>
      <c r="I30" s="86">
        <v>24146</v>
      </c>
      <c r="J30" s="88">
        <v>24146</v>
      </c>
      <c r="K30" s="86">
        <v>23550</v>
      </c>
      <c r="L30" s="86">
        <v>23622.001</v>
      </c>
      <c r="M30" s="86">
        <v>24941.173052999999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2446</v>
      </c>
      <c r="F32" s="86">
        <v>2102</v>
      </c>
      <c r="G32" s="86">
        <v>2256</v>
      </c>
      <c r="H32" s="87">
        <v>2037</v>
      </c>
      <c r="I32" s="86">
        <v>2451</v>
      </c>
      <c r="J32" s="88">
        <v>2451</v>
      </c>
      <c r="K32" s="86">
        <v>2447</v>
      </c>
      <c r="L32" s="86">
        <v>1186.8919999999996</v>
      </c>
      <c r="M32" s="86">
        <v>2632.3932759999998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45633</v>
      </c>
      <c r="F33" s="86">
        <v>50723</v>
      </c>
      <c r="G33" s="86">
        <v>54929</v>
      </c>
      <c r="H33" s="87">
        <v>232301</v>
      </c>
      <c r="I33" s="86">
        <v>237884</v>
      </c>
      <c r="J33" s="88">
        <v>237884</v>
      </c>
      <c r="K33" s="86">
        <v>178193</v>
      </c>
      <c r="L33" s="86">
        <v>262219.48300000001</v>
      </c>
      <c r="M33" s="86">
        <v>344389.17959900002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206255</v>
      </c>
      <c r="F34" s="86">
        <v>182252</v>
      </c>
      <c r="G34" s="86">
        <v>238429</v>
      </c>
      <c r="H34" s="87">
        <v>314033</v>
      </c>
      <c r="I34" s="86">
        <v>314033</v>
      </c>
      <c r="J34" s="88">
        <v>314033</v>
      </c>
      <c r="K34" s="86">
        <v>986287</v>
      </c>
      <c r="L34" s="86">
        <v>1023030.48</v>
      </c>
      <c r="M34" s="86">
        <v>1101436.3524399998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51179</v>
      </c>
      <c r="F37" s="86">
        <v>63700</v>
      </c>
      <c r="G37" s="86">
        <v>62260</v>
      </c>
      <c r="H37" s="87">
        <v>6437</v>
      </c>
      <c r="I37" s="86">
        <v>10637</v>
      </c>
      <c r="J37" s="88">
        <v>10637</v>
      </c>
      <c r="K37" s="86">
        <v>75742</v>
      </c>
      <c r="L37" s="86">
        <v>93909.644</v>
      </c>
      <c r="M37" s="86">
        <v>107253.128132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16049</v>
      </c>
      <c r="F38" s="86">
        <v>15454</v>
      </c>
      <c r="G38" s="86">
        <v>12283</v>
      </c>
      <c r="H38" s="87">
        <v>3804</v>
      </c>
      <c r="I38" s="86">
        <v>11154</v>
      </c>
      <c r="J38" s="88">
        <v>11154</v>
      </c>
      <c r="K38" s="86">
        <v>4009</v>
      </c>
      <c r="L38" s="86">
        <v>3791.8759999999979</v>
      </c>
      <c r="M38" s="86">
        <v>9781.8454279999987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6181</v>
      </c>
      <c r="F39" s="86">
        <v>7029</v>
      </c>
      <c r="G39" s="86">
        <v>8887</v>
      </c>
      <c r="H39" s="87">
        <v>1289</v>
      </c>
      <c r="I39" s="86">
        <v>6289</v>
      </c>
      <c r="J39" s="88">
        <v>6289</v>
      </c>
      <c r="K39" s="86">
        <v>11461</v>
      </c>
      <c r="L39" s="86">
        <v>23663.063999999998</v>
      </c>
      <c r="M39" s="86">
        <v>26012.674392000001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295529</v>
      </c>
      <c r="F40" s="86">
        <v>276308</v>
      </c>
      <c r="G40" s="86">
        <v>98714</v>
      </c>
      <c r="H40" s="87">
        <v>32797</v>
      </c>
      <c r="I40" s="86">
        <v>37797</v>
      </c>
      <c r="J40" s="88">
        <v>37797</v>
      </c>
      <c r="K40" s="86">
        <v>52806</v>
      </c>
      <c r="L40" s="86">
        <v>70333.618999999992</v>
      </c>
      <c r="M40" s="86">
        <v>62352.375806999989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1277</v>
      </c>
      <c r="F41" s="86">
        <v>1338</v>
      </c>
      <c r="G41" s="86">
        <v>1746</v>
      </c>
      <c r="H41" s="87">
        <v>500</v>
      </c>
      <c r="I41" s="86">
        <v>500</v>
      </c>
      <c r="J41" s="88">
        <v>500</v>
      </c>
      <c r="K41" s="86">
        <v>527</v>
      </c>
      <c r="L41" s="86">
        <v>814.72399999999993</v>
      </c>
      <c r="M41" s="86">
        <v>4442.5983720000004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68312</v>
      </c>
      <c r="F42" s="86">
        <v>80152</v>
      </c>
      <c r="G42" s="86">
        <v>39384</v>
      </c>
      <c r="H42" s="87">
        <v>6009</v>
      </c>
      <c r="I42" s="86">
        <v>6052</v>
      </c>
      <c r="J42" s="88">
        <v>6052</v>
      </c>
      <c r="K42" s="86">
        <v>12165</v>
      </c>
      <c r="L42" s="86">
        <v>11587.8</v>
      </c>
      <c r="M42" s="86">
        <v>15097.904399999999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15668</v>
      </c>
      <c r="F43" s="86">
        <v>6903</v>
      </c>
      <c r="G43" s="86">
        <v>5490</v>
      </c>
      <c r="H43" s="87">
        <v>6219</v>
      </c>
      <c r="I43" s="86">
        <v>6219</v>
      </c>
      <c r="J43" s="88">
        <v>6219</v>
      </c>
      <c r="K43" s="86">
        <v>8604</v>
      </c>
      <c r="L43" s="86">
        <v>6405.5450000000001</v>
      </c>
      <c r="M43" s="86">
        <v>7396.1508849999991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3491</v>
      </c>
      <c r="F44" s="86">
        <v>4675</v>
      </c>
      <c r="G44" s="86">
        <v>3198</v>
      </c>
      <c r="H44" s="87">
        <v>722</v>
      </c>
      <c r="I44" s="86">
        <v>3722</v>
      </c>
      <c r="J44" s="88">
        <v>3722</v>
      </c>
      <c r="K44" s="86">
        <v>761</v>
      </c>
      <c r="L44" s="86">
        <v>801.54699999999923</v>
      </c>
      <c r="M44" s="86">
        <v>845.02899099999911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2069</v>
      </c>
      <c r="F45" s="86">
        <v>7548</v>
      </c>
      <c r="G45" s="86">
        <v>1028</v>
      </c>
      <c r="H45" s="87">
        <v>1241</v>
      </c>
      <c r="I45" s="86">
        <v>1541</v>
      </c>
      <c r="J45" s="88">
        <v>1541</v>
      </c>
      <c r="K45" s="86">
        <v>495</v>
      </c>
      <c r="L45" s="86">
        <v>154.18199999999973</v>
      </c>
      <c r="M45" s="86">
        <v>443.87864599999966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248182</v>
      </c>
      <c r="F51" s="72">
        <f t="shared" ref="F51:M51" si="4">F52+F59+F62+F63+F64+F72+F73</f>
        <v>271671</v>
      </c>
      <c r="G51" s="72">
        <f t="shared" si="4"/>
        <v>319895</v>
      </c>
      <c r="H51" s="73">
        <f t="shared" si="4"/>
        <v>303786</v>
      </c>
      <c r="I51" s="72">
        <f t="shared" si="4"/>
        <v>300824</v>
      </c>
      <c r="J51" s="74">
        <f t="shared" si="4"/>
        <v>300824</v>
      </c>
      <c r="K51" s="72">
        <f t="shared" si="4"/>
        <v>337950</v>
      </c>
      <c r="L51" s="72">
        <f t="shared" si="4"/>
        <v>326401.80599999998</v>
      </c>
      <c r="M51" s="72">
        <f t="shared" si="4"/>
        <v>373644.10171799996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29535</v>
      </c>
      <c r="F52" s="79">
        <f t="shared" ref="F52:M52" si="5">F53+F56</f>
        <v>25569</v>
      </c>
      <c r="G52" s="79">
        <f t="shared" si="5"/>
        <v>5806</v>
      </c>
      <c r="H52" s="80">
        <f t="shared" si="5"/>
        <v>21561</v>
      </c>
      <c r="I52" s="79">
        <f t="shared" si="5"/>
        <v>6099</v>
      </c>
      <c r="J52" s="81">
        <f t="shared" si="5"/>
        <v>6099</v>
      </c>
      <c r="K52" s="79">
        <f t="shared" si="5"/>
        <v>22673</v>
      </c>
      <c r="L52" s="79">
        <f t="shared" si="5"/>
        <v>23844.133000000002</v>
      </c>
      <c r="M52" s="79">
        <f t="shared" si="5"/>
        <v>25107.872049000001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29535</v>
      </c>
      <c r="F53" s="93">
        <f t="shared" ref="F53:M53" si="6">SUM(F54:F55)</f>
        <v>25569</v>
      </c>
      <c r="G53" s="93">
        <f t="shared" si="6"/>
        <v>5806</v>
      </c>
      <c r="H53" s="94">
        <f t="shared" si="6"/>
        <v>21561</v>
      </c>
      <c r="I53" s="93">
        <f t="shared" si="6"/>
        <v>6099</v>
      </c>
      <c r="J53" s="95">
        <f t="shared" si="6"/>
        <v>6099</v>
      </c>
      <c r="K53" s="93">
        <f t="shared" si="6"/>
        <v>22673</v>
      </c>
      <c r="L53" s="93">
        <f t="shared" si="6"/>
        <v>23844.133000000002</v>
      </c>
      <c r="M53" s="93">
        <f t="shared" si="6"/>
        <v>25107.872049000001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29535</v>
      </c>
      <c r="F54" s="79">
        <v>25569</v>
      </c>
      <c r="G54" s="79">
        <v>5806</v>
      </c>
      <c r="H54" s="80">
        <v>21561</v>
      </c>
      <c r="I54" s="79">
        <v>6099</v>
      </c>
      <c r="J54" s="81">
        <v>6099</v>
      </c>
      <c r="K54" s="79">
        <v>22673</v>
      </c>
      <c r="L54" s="79">
        <v>23844.133000000002</v>
      </c>
      <c r="M54" s="79">
        <v>25107.872049000001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20979</v>
      </c>
      <c r="L59" s="100">
        <f t="shared" si="8"/>
        <v>21026</v>
      </c>
      <c r="M59" s="100">
        <f t="shared" si="8"/>
        <v>22141.377999999997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20979</v>
      </c>
      <c r="L61" s="93">
        <v>21026</v>
      </c>
      <c r="M61" s="93">
        <v>22141.377999999997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197592</v>
      </c>
      <c r="F72" s="86">
        <v>231672</v>
      </c>
      <c r="G72" s="86">
        <v>286079</v>
      </c>
      <c r="H72" s="87">
        <v>277941</v>
      </c>
      <c r="I72" s="86">
        <v>277941</v>
      </c>
      <c r="J72" s="88">
        <v>277941</v>
      </c>
      <c r="K72" s="86">
        <v>289971</v>
      </c>
      <c r="L72" s="86">
        <v>277161.81999999995</v>
      </c>
      <c r="M72" s="86">
        <v>321793.39645999996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21055</v>
      </c>
      <c r="F73" s="86">
        <f t="shared" ref="F73:M73" si="12">SUM(F74:F75)</f>
        <v>14430</v>
      </c>
      <c r="G73" s="86">
        <f t="shared" si="12"/>
        <v>28010</v>
      </c>
      <c r="H73" s="87">
        <f t="shared" si="12"/>
        <v>4284</v>
      </c>
      <c r="I73" s="86">
        <f t="shared" si="12"/>
        <v>16784</v>
      </c>
      <c r="J73" s="88">
        <f t="shared" si="12"/>
        <v>16784</v>
      </c>
      <c r="K73" s="86">
        <f t="shared" si="12"/>
        <v>4327</v>
      </c>
      <c r="L73" s="86">
        <f t="shared" si="12"/>
        <v>4369.8529999999982</v>
      </c>
      <c r="M73" s="86">
        <f t="shared" si="12"/>
        <v>4601.4552089999979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21055</v>
      </c>
      <c r="F74" s="79">
        <v>14430</v>
      </c>
      <c r="G74" s="79">
        <v>28010</v>
      </c>
      <c r="H74" s="80">
        <v>3196</v>
      </c>
      <c r="I74" s="79">
        <v>7696</v>
      </c>
      <c r="J74" s="81">
        <v>7696</v>
      </c>
      <c r="K74" s="79">
        <v>3672</v>
      </c>
      <c r="L74" s="79">
        <v>2562.3579999999993</v>
      </c>
      <c r="M74" s="79">
        <v>2698.1629739999989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1088</v>
      </c>
      <c r="I75" s="93">
        <v>9088</v>
      </c>
      <c r="J75" s="95">
        <v>9088</v>
      </c>
      <c r="K75" s="93">
        <v>655</v>
      </c>
      <c r="L75" s="93">
        <v>1807.494999999999</v>
      </c>
      <c r="M75" s="93">
        <v>1903.2922349999988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97760</v>
      </c>
      <c r="F77" s="72">
        <f t="shared" ref="F77:M77" si="13">F78+F81+F84+F85+F86+F87+F88</f>
        <v>101596</v>
      </c>
      <c r="G77" s="72">
        <f t="shared" si="13"/>
        <v>47346</v>
      </c>
      <c r="H77" s="73">
        <f t="shared" si="13"/>
        <v>39354</v>
      </c>
      <c r="I77" s="72">
        <f t="shared" si="13"/>
        <v>15403</v>
      </c>
      <c r="J77" s="74">
        <f t="shared" si="13"/>
        <v>-7097</v>
      </c>
      <c r="K77" s="72">
        <f t="shared" si="13"/>
        <v>45257</v>
      </c>
      <c r="L77" s="72">
        <f t="shared" si="13"/>
        <v>52044.616000000002</v>
      </c>
      <c r="M77" s="72">
        <f t="shared" si="13"/>
        <v>54802.980647999997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17955</v>
      </c>
      <c r="F78" s="100">
        <f t="shared" ref="F78:M78" si="14">SUM(F79:F80)</f>
        <v>15521</v>
      </c>
      <c r="G78" s="100">
        <f t="shared" si="14"/>
        <v>10515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17955</v>
      </c>
      <c r="F79" s="79">
        <v>15521</v>
      </c>
      <c r="G79" s="79">
        <v>10515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79805</v>
      </c>
      <c r="F81" s="86">
        <f t="shared" ref="F81:M81" si="15">SUM(F82:F83)</f>
        <v>86075</v>
      </c>
      <c r="G81" s="86">
        <f t="shared" si="15"/>
        <v>36831</v>
      </c>
      <c r="H81" s="87">
        <f t="shared" si="15"/>
        <v>39354</v>
      </c>
      <c r="I81" s="86">
        <f t="shared" si="15"/>
        <v>15403</v>
      </c>
      <c r="J81" s="88">
        <f t="shared" si="15"/>
        <v>-7097</v>
      </c>
      <c r="K81" s="86">
        <f t="shared" si="15"/>
        <v>45257</v>
      </c>
      <c r="L81" s="86">
        <f t="shared" si="15"/>
        <v>52044.616000000002</v>
      </c>
      <c r="M81" s="86">
        <f t="shared" si="15"/>
        <v>54802.980647999997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46851</v>
      </c>
      <c r="F82" s="79">
        <v>25626</v>
      </c>
      <c r="G82" s="79">
        <v>16406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32954</v>
      </c>
      <c r="F83" s="93">
        <v>60449</v>
      </c>
      <c r="G83" s="93">
        <v>20425</v>
      </c>
      <c r="H83" s="94">
        <v>39354</v>
      </c>
      <c r="I83" s="93">
        <v>15403</v>
      </c>
      <c r="J83" s="95">
        <v>-7097</v>
      </c>
      <c r="K83" s="93">
        <v>45257</v>
      </c>
      <c r="L83" s="93">
        <v>52044.616000000002</v>
      </c>
      <c r="M83" s="93">
        <v>54802.980647999997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5684322</v>
      </c>
      <c r="F92" s="46">
        <f t="shared" ref="F92:M92" si="16">F4+F51+F77+F90</f>
        <v>6423021</v>
      </c>
      <c r="G92" s="46">
        <f t="shared" si="16"/>
        <v>7189516</v>
      </c>
      <c r="H92" s="47">
        <f t="shared" si="16"/>
        <v>7634472</v>
      </c>
      <c r="I92" s="46">
        <f t="shared" si="16"/>
        <v>7815816</v>
      </c>
      <c r="J92" s="48">
        <f t="shared" si="16"/>
        <v>8049616</v>
      </c>
      <c r="K92" s="46">
        <f t="shared" si="16"/>
        <v>9041435</v>
      </c>
      <c r="L92" s="46">
        <f t="shared" si="16"/>
        <v>9562483.125</v>
      </c>
      <c r="M92" s="46">
        <f t="shared" si="16"/>
        <v>10012139.292624999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452651</v>
      </c>
      <c r="F4" s="72">
        <f t="shared" ref="F4:M4" si="0">F5+F8+F47</f>
        <v>467775</v>
      </c>
      <c r="G4" s="72">
        <f t="shared" si="0"/>
        <v>483428</v>
      </c>
      <c r="H4" s="73">
        <f t="shared" si="0"/>
        <v>498218</v>
      </c>
      <c r="I4" s="72">
        <f t="shared" si="0"/>
        <v>502218</v>
      </c>
      <c r="J4" s="74">
        <f t="shared" si="0"/>
        <v>498218</v>
      </c>
      <c r="K4" s="72">
        <f t="shared" si="0"/>
        <v>552026</v>
      </c>
      <c r="L4" s="72">
        <f t="shared" si="0"/>
        <v>579114.06400000001</v>
      </c>
      <c r="M4" s="72">
        <f t="shared" si="0"/>
        <v>600746.1093919999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403731</v>
      </c>
      <c r="F5" s="100">
        <f t="shared" ref="F5:M5" si="1">SUM(F6:F7)</f>
        <v>389656</v>
      </c>
      <c r="G5" s="100">
        <f t="shared" si="1"/>
        <v>407909</v>
      </c>
      <c r="H5" s="101">
        <f t="shared" si="1"/>
        <v>441218</v>
      </c>
      <c r="I5" s="100">
        <f t="shared" si="1"/>
        <v>441218</v>
      </c>
      <c r="J5" s="102">
        <f t="shared" si="1"/>
        <v>441218</v>
      </c>
      <c r="K5" s="100">
        <f t="shared" si="1"/>
        <v>469456</v>
      </c>
      <c r="L5" s="100">
        <f t="shared" si="1"/>
        <v>526543.29</v>
      </c>
      <c r="M5" s="100">
        <f t="shared" si="1"/>
        <v>553390.08436999994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354135</v>
      </c>
      <c r="F6" s="79">
        <v>337075</v>
      </c>
      <c r="G6" s="79">
        <v>355681</v>
      </c>
      <c r="H6" s="80">
        <v>384771</v>
      </c>
      <c r="I6" s="79">
        <v>384771</v>
      </c>
      <c r="J6" s="81">
        <v>384771</v>
      </c>
      <c r="K6" s="79">
        <v>398877</v>
      </c>
      <c r="L6" s="79">
        <v>431137.65600000002</v>
      </c>
      <c r="M6" s="79">
        <v>453987.95176799997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49596</v>
      </c>
      <c r="F7" s="93">
        <v>52581</v>
      </c>
      <c r="G7" s="93">
        <v>52228</v>
      </c>
      <c r="H7" s="94">
        <v>56447</v>
      </c>
      <c r="I7" s="93">
        <v>56447</v>
      </c>
      <c r="J7" s="95">
        <v>56447</v>
      </c>
      <c r="K7" s="93">
        <v>70579</v>
      </c>
      <c r="L7" s="93">
        <v>95405.634000000005</v>
      </c>
      <c r="M7" s="93">
        <v>99402.132601999998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48920</v>
      </c>
      <c r="F8" s="100">
        <f t="shared" ref="F8:M8" si="2">SUM(F9:F46)</f>
        <v>78119</v>
      </c>
      <c r="G8" s="100">
        <f t="shared" si="2"/>
        <v>75519</v>
      </c>
      <c r="H8" s="101">
        <f t="shared" si="2"/>
        <v>57000</v>
      </c>
      <c r="I8" s="100">
        <f t="shared" si="2"/>
        <v>61000</v>
      </c>
      <c r="J8" s="102">
        <f t="shared" si="2"/>
        <v>57000</v>
      </c>
      <c r="K8" s="100">
        <f t="shared" si="2"/>
        <v>82570</v>
      </c>
      <c r="L8" s="100">
        <f t="shared" si="2"/>
        <v>52570.774000000005</v>
      </c>
      <c r="M8" s="100">
        <f t="shared" si="2"/>
        <v>47356.025021999994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3349</v>
      </c>
      <c r="F11" s="86">
        <v>981</v>
      </c>
      <c r="G11" s="86">
        <v>0</v>
      </c>
      <c r="H11" s="87">
        <v>308</v>
      </c>
      <c r="I11" s="86">
        <v>308</v>
      </c>
      <c r="J11" s="88">
        <v>308</v>
      </c>
      <c r="K11" s="86">
        <v>325</v>
      </c>
      <c r="L11" s="86">
        <v>723.57199999999989</v>
      </c>
      <c r="M11" s="86">
        <v>761.92131599999982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488</v>
      </c>
      <c r="F14" s="86">
        <v>31</v>
      </c>
      <c r="G14" s="86">
        <v>8</v>
      </c>
      <c r="H14" s="87">
        <v>84</v>
      </c>
      <c r="I14" s="86">
        <v>84</v>
      </c>
      <c r="J14" s="88">
        <v>84</v>
      </c>
      <c r="K14" s="86">
        <v>89</v>
      </c>
      <c r="L14" s="86">
        <v>88.725999999999999</v>
      </c>
      <c r="M14" s="86">
        <v>93.428477999999998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4159</v>
      </c>
      <c r="F15" s="86">
        <v>5951</v>
      </c>
      <c r="G15" s="86">
        <v>6153</v>
      </c>
      <c r="H15" s="87">
        <v>2753</v>
      </c>
      <c r="I15" s="86">
        <v>3753</v>
      </c>
      <c r="J15" s="88">
        <v>2753</v>
      </c>
      <c r="K15" s="86">
        <v>2902</v>
      </c>
      <c r="L15" s="86">
        <v>3971.5480000000007</v>
      </c>
      <c r="M15" s="86">
        <v>4181.0400440000003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137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655</v>
      </c>
      <c r="F22" s="86">
        <v>399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13892</v>
      </c>
      <c r="F23" s="86">
        <v>11084</v>
      </c>
      <c r="G23" s="86">
        <v>17449</v>
      </c>
      <c r="H23" s="87">
        <v>3707</v>
      </c>
      <c r="I23" s="86">
        <v>6207</v>
      </c>
      <c r="J23" s="88">
        <v>3707</v>
      </c>
      <c r="K23" s="86">
        <v>8905</v>
      </c>
      <c r="L23" s="86">
        <v>10330.558000000001</v>
      </c>
      <c r="M23" s="86">
        <v>12498.077574000001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11947</v>
      </c>
      <c r="F25" s="86">
        <v>47149</v>
      </c>
      <c r="G25" s="86">
        <v>46377</v>
      </c>
      <c r="H25" s="87">
        <v>46022</v>
      </c>
      <c r="I25" s="86">
        <v>46022</v>
      </c>
      <c r="J25" s="88">
        <v>46022</v>
      </c>
      <c r="K25" s="86">
        <v>62499</v>
      </c>
      <c r="L25" s="86">
        <v>30058</v>
      </c>
      <c r="M25" s="86">
        <v>22031.073999999997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2289</v>
      </c>
      <c r="F30" s="86">
        <v>700</v>
      </c>
      <c r="G30" s="86">
        <v>1848</v>
      </c>
      <c r="H30" s="87">
        <v>1200</v>
      </c>
      <c r="I30" s="86">
        <v>1700</v>
      </c>
      <c r="J30" s="88">
        <v>1200</v>
      </c>
      <c r="K30" s="86">
        <v>2865</v>
      </c>
      <c r="L30" s="86">
        <v>2888</v>
      </c>
      <c r="M30" s="86">
        <v>3041.0639999999999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240</v>
      </c>
      <c r="F32" s="86">
        <v>141</v>
      </c>
      <c r="G32" s="86">
        <v>0</v>
      </c>
      <c r="H32" s="87">
        <v>300</v>
      </c>
      <c r="I32" s="86">
        <v>300</v>
      </c>
      <c r="J32" s="88">
        <v>300</v>
      </c>
      <c r="K32" s="86">
        <v>716</v>
      </c>
      <c r="L32" s="86">
        <v>406</v>
      </c>
      <c r="M32" s="86">
        <v>427.51799999999997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42</v>
      </c>
      <c r="F33" s="86">
        <v>2430</v>
      </c>
      <c r="G33" s="86">
        <v>357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28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2548</v>
      </c>
      <c r="F37" s="86">
        <v>3035</v>
      </c>
      <c r="G37" s="86">
        <v>793</v>
      </c>
      <c r="H37" s="87">
        <v>402</v>
      </c>
      <c r="I37" s="86">
        <v>402</v>
      </c>
      <c r="J37" s="88">
        <v>402</v>
      </c>
      <c r="K37" s="86">
        <v>1011</v>
      </c>
      <c r="L37" s="86">
        <v>738</v>
      </c>
      <c r="M37" s="86">
        <v>777.11399999999992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1653</v>
      </c>
      <c r="F38" s="86">
        <v>1559</v>
      </c>
      <c r="G38" s="86">
        <v>-33</v>
      </c>
      <c r="H38" s="87">
        <v>275</v>
      </c>
      <c r="I38" s="86">
        <v>275</v>
      </c>
      <c r="J38" s="88">
        <v>275</v>
      </c>
      <c r="K38" s="86">
        <v>740</v>
      </c>
      <c r="L38" s="86">
        <v>800</v>
      </c>
      <c r="M38" s="86">
        <v>842.4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3076</v>
      </c>
      <c r="F40" s="86">
        <v>2233</v>
      </c>
      <c r="G40" s="86">
        <v>1464</v>
      </c>
      <c r="H40" s="87">
        <v>816</v>
      </c>
      <c r="I40" s="86">
        <v>816</v>
      </c>
      <c r="J40" s="88">
        <v>816</v>
      </c>
      <c r="K40" s="86">
        <v>975</v>
      </c>
      <c r="L40" s="86">
        <v>1389</v>
      </c>
      <c r="M40" s="86">
        <v>1462.617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2705</v>
      </c>
      <c r="F42" s="86">
        <v>2011</v>
      </c>
      <c r="G42" s="86">
        <v>775</v>
      </c>
      <c r="H42" s="87">
        <v>552</v>
      </c>
      <c r="I42" s="86">
        <v>552</v>
      </c>
      <c r="J42" s="88">
        <v>552</v>
      </c>
      <c r="K42" s="86">
        <v>995</v>
      </c>
      <c r="L42" s="86">
        <v>346.41000000000031</v>
      </c>
      <c r="M42" s="86">
        <v>364.76973000000032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856</v>
      </c>
      <c r="F43" s="86">
        <v>171</v>
      </c>
      <c r="G43" s="86">
        <v>0</v>
      </c>
      <c r="H43" s="87">
        <v>427</v>
      </c>
      <c r="I43" s="86">
        <v>427</v>
      </c>
      <c r="J43" s="88">
        <v>427</v>
      </c>
      <c r="K43" s="86">
        <v>400</v>
      </c>
      <c r="L43" s="86">
        <v>688.21800000000007</v>
      </c>
      <c r="M43" s="86">
        <v>724.69355400000006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579</v>
      </c>
      <c r="F44" s="86">
        <v>148</v>
      </c>
      <c r="G44" s="86">
        <v>328</v>
      </c>
      <c r="H44" s="87">
        <v>104</v>
      </c>
      <c r="I44" s="86">
        <v>104</v>
      </c>
      <c r="J44" s="88">
        <v>104</v>
      </c>
      <c r="K44" s="86">
        <v>95</v>
      </c>
      <c r="L44" s="86">
        <v>109.74200000000002</v>
      </c>
      <c r="M44" s="86">
        <v>115.55832600000001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276</v>
      </c>
      <c r="F45" s="86">
        <v>96</v>
      </c>
      <c r="G45" s="86">
        <v>0</v>
      </c>
      <c r="H45" s="87">
        <v>50</v>
      </c>
      <c r="I45" s="86">
        <v>50</v>
      </c>
      <c r="J45" s="88">
        <v>50</v>
      </c>
      <c r="K45" s="86">
        <v>53</v>
      </c>
      <c r="L45" s="86">
        <v>33</v>
      </c>
      <c r="M45" s="86">
        <v>34.748999999999995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25</v>
      </c>
      <c r="F51" s="72">
        <f t="shared" ref="F51:M51" si="4">F52+F59+F62+F63+F64+F72+F73</f>
        <v>329</v>
      </c>
      <c r="G51" s="72">
        <f t="shared" si="4"/>
        <v>481</v>
      </c>
      <c r="H51" s="73">
        <f t="shared" si="4"/>
        <v>200</v>
      </c>
      <c r="I51" s="72">
        <f t="shared" si="4"/>
        <v>200</v>
      </c>
      <c r="J51" s="74">
        <f t="shared" si="4"/>
        <v>200</v>
      </c>
      <c r="K51" s="72">
        <f t="shared" si="4"/>
        <v>202</v>
      </c>
      <c r="L51" s="72">
        <f t="shared" si="4"/>
        <v>203.535</v>
      </c>
      <c r="M51" s="72">
        <f t="shared" si="4"/>
        <v>214.32235499999999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25</v>
      </c>
      <c r="F73" s="86">
        <f t="shared" ref="F73:M73" si="12">SUM(F74:F75)</f>
        <v>329</v>
      </c>
      <c r="G73" s="86">
        <f t="shared" si="12"/>
        <v>481</v>
      </c>
      <c r="H73" s="87">
        <f t="shared" si="12"/>
        <v>200</v>
      </c>
      <c r="I73" s="86">
        <f t="shared" si="12"/>
        <v>200</v>
      </c>
      <c r="J73" s="88">
        <f t="shared" si="12"/>
        <v>200</v>
      </c>
      <c r="K73" s="86">
        <f t="shared" si="12"/>
        <v>202</v>
      </c>
      <c r="L73" s="86">
        <f t="shared" si="12"/>
        <v>203.535</v>
      </c>
      <c r="M73" s="86">
        <f t="shared" si="12"/>
        <v>214.32235499999999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25</v>
      </c>
      <c r="F74" s="79">
        <v>329</v>
      </c>
      <c r="G74" s="79">
        <v>481</v>
      </c>
      <c r="H74" s="80">
        <v>200</v>
      </c>
      <c r="I74" s="79">
        <v>200</v>
      </c>
      <c r="J74" s="81">
        <v>200</v>
      </c>
      <c r="K74" s="79">
        <v>202</v>
      </c>
      <c r="L74" s="79">
        <v>203.535</v>
      </c>
      <c r="M74" s="79">
        <v>214.32235499999999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35160</v>
      </c>
      <c r="F77" s="72">
        <f t="shared" ref="F77:M77" si="13">F78+F81+F84+F85+F86+F87+F88</f>
        <v>35178</v>
      </c>
      <c r="G77" s="72">
        <f t="shared" si="13"/>
        <v>6023</v>
      </c>
      <c r="H77" s="73">
        <f t="shared" si="13"/>
        <v>10182</v>
      </c>
      <c r="I77" s="72">
        <f t="shared" si="13"/>
        <v>6182</v>
      </c>
      <c r="J77" s="74">
        <f t="shared" si="13"/>
        <v>10182</v>
      </c>
      <c r="K77" s="72">
        <f t="shared" si="13"/>
        <v>10284</v>
      </c>
      <c r="L77" s="72">
        <f t="shared" si="13"/>
        <v>7256.7939999999981</v>
      </c>
      <c r="M77" s="72">
        <f t="shared" si="13"/>
        <v>7641.4040819999973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708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708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35160</v>
      </c>
      <c r="F81" s="86">
        <f t="shared" ref="F81:M81" si="15">SUM(F82:F83)</f>
        <v>34470</v>
      </c>
      <c r="G81" s="86">
        <f t="shared" si="15"/>
        <v>6023</v>
      </c>
      <c r="H81" s="87">
        <f t="shared" si="15"/>
        <v>10182</v>
      </c>
      <c r="I81" s="86">
        <f t="shared" si="15"/>
        <v>6182</v>
      </c>
      <c r="J81" s="88">
        <f t="shared" si="15"/>
        <v>10182</v>
      </c>
      <c r="K81" s="86">
        <f t="shared" si="15"/>
        <v>10284</v>
      </c>
      <c r="L81" s="86">
        <f t="shared" si="15"/>
        <v>7256.7939999999981</v>
      </c>
      <c r="M81" s="86">
        <f t="shared" si="15"/>
        <v>7641.4040819999973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28214</v>
      </c>
      <c r="F82" s="79">
        <v>30942</v>
      </c>
      <c r="G82" s="79">
        <v>2893</v>
      </c>
      <c r="H82" s="80">
        <v>4706</v>
      </c>
      <c r="I82" s="79">
        <v>4706</v>
      </c>
      <c r="J82" s="81">
        <v>4706</v>
      </c>
      <c r="K82" s="79">
        <v>6153</v>
      </c>
      <c r="L82" s="79">
        <v>5153.7679999999964</v>
      </c>
      <c r="M82" s="79">
        <v>5426.9177039999959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6946</v>
      </c>
      <c r="F83" s="93">
        <v>3528</v>
      </c>
      <c r="G83" s="93">
        <v>3130</v>
      </c>
      <c r="H83" s="94">
        <v>5476</v>
      </c>
      <c r="I83" s="93">
        <v>1476</v>
      </c>
      <c r="J83" s="95">
        <v>5476</v>
      </c>
      <c r="K83" s="93">
        <v>4131</v>
      </c>
      <c r="L83" s="93">
        <v>2103.0260000000017</v>
      </c>
      <c r="M83" s="93">
        <v>2214.4863780000014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487836</v>
      </c>
      <c r="F92" s="46">
        <f t="shared" ref="F92:M92" si="16">F4+F51+F77+F90</f>
        <v>503282</v>
      </c>
      <c r="G92" s="46">
        <f t="shared" si="16"/>
        <v>489932</v>
      </c>
      <c r="H92" s="47">
        <f t="shared" si="16"/>
        <v>508600</v>
      </c>
      <c r="I92" s="46">
        <f t="shared" si="16"/>
        <v>508600</v>
      </c>
      <c r="J92" s="48">
        <f t="shared" si="16"/>
        <v>508600</v>
      </c>
      <c r="K92" s="46">
        <f t="shared" si="16"/>
        <v>562512</v>
      </c>
      <c r="L92" s="46">
        <f t="shared" si="16"/>
        <v>586574.39300000004</v>
      </c>
      <c r="M92" s="46">
        <f t="shared" si="16"/>
        <v>608601.83582899987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1280425</v>
      </c>
      <c r="F4" s="72">
        <f t="shared" ref="F4:M4" si="0">F5+F8+F47</f>
        <v>1432790</v>
      </c>
      <c r="G4" s="72">
        <f t="shared" si="0"/>
        <v>1628047</v>
      </c>
      <c r="H4" s="73">
        <f t="shared" si="0"/>
        <v>1734758</v>
      </c>
      <c r="I4" s="72">
        <f t="shared" si="0"/>
        <v>1808928</v>
      </c>
      <c r="J4" s="74">
        <f t="shared" si="0"/>
        <v>1831428</v>
      </c>
      <c r="K4" s="72">
        <f t="shared" si="0"/>
        <v>2022784.18</v>
      </c>
      <c r="L4" s="72">
        <f t="shared" si="0"/>
        <v>2105679.7054999997</v>
      </c>
      <c r="M4" s="72">
        <f t="shared" si="0"/>
        <v>2235746.3298914996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1111105</v>
      </c>
      <c r="F5" s="100">
        <f t="shared" ref="F5:M5" si="1">SUM(F6:F7)</f>
        <v>1297395</v>
      </c>
      <c r="G5" s="100">
        <f t="shared" si="1"/>
        <v>1458990</v>
      </c>
      <c r="H5" s="101">
        <f t="shared" si="1"/>
        <v>1583104</v>
      </c>
      <c r="I5" s="100">
        <f t="shared" si="1"/>
        <v>1655374</v>
      </c>
      <c r="J5" s="102">
        <f t="shared" si="1"/>
        <v>1677874</v>
      </c>
      <c r="K5" s="100">
        <f t="shared" si="1"/>
        <v>1745570</v>
      </c>
      <c r="L5" s="100">
        <f t="shared" si="1"/>
        <v>1845004.2597399997</v>
      </c>
      <c r="M5" s="100">
        <f t="shared" si="1"/>
        <v>1972570.4855062196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976334</v>
      </c>
      <c r="F6" s="79">
        <v>1135887</v>
      </c>
      <c r="G6" s="79">
        <v>1332966</v>
      </c>
      <c r="H6" s="80">
        <v>1417994</v>
      </c>
      <c r="I6" s="79">
        <v>1490264</v>
      </c>
      <c r="J6" s="81">
        <v>1462764</v>
      </c>
      <c r="K6" s="79">
        <v>1545433</v>
      </c>
      <c r="L6" s="79">
        <v>1634484.4899999998</v>
      </c>
      <c r="M6" s="79">
        <v>1786893.1679699996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134771</v>
      </c>
      <c r="F7" s="93">
        <v>161508</v>
      </c>
      <c r="G7" s="93">
        <v>126024</v>
      </c>
      <c r="H7" s="94">
        <v>165110</v>
      </c>
      <c r="I7" s="93">
        <v>165110</v>
      </c>
      <c r="J7" s="95">
        <v>215110</v>
      </c>
      <c r="K7" s="93">
        <v>200137</v>
      </c>
      <c r="L7" s="93">
        <v>210519.76973999999</v>
      </c>
      <c r="M7" s="93">
        <v>185677.31753621998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169320</v>
      </c>
      <c r="F8" s="100">
        <f t="shared" ref="F8:M8" si="2">SUM(F9:F46)</f>
        <v>135395</v>
      </c>
      <c r="G8" s="100">
        <f t="shared" si="2"/>
        <v>169057</v>
      </c>
      <c r="H8" s="101">
        <f t="shared" si="2"/>
        <v>151654</v>
      </c>
      <c r="I8" s="100">
        <f t="shared" si="2"/>
        <v>153554</v>
      </c>
      <c r="J8" s="102">
        <f t="shared" si="2"/>
        <v>153554</v>
      </c>
      <c r="K8" s="100">
        <f t="shared" si="2"/>
        <v>277214.18</v>
      </c>
      <c r="L8" s="100">
        <f t="shared" si="2"/>
        <v>260675.44575999997</v>
      </c>
      <c r="M8" s="100">
        <f t="shared" si="2"/>
        <v>263175.84438527998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19</v>
      </c>
      <c r="F9" s="79">
        <v>83</v>
      </c>
      <c r="G9" s="79">
        <v>79</v>
      </c>
      <c r="H9" s="80">
        <v>100</v>
      </c>
      <c r="I9" s="79">
        <v>100</v>
      </c>
      <c r="J9" s="81">
        <v>100</v>
      </c>
      <c r="K9" s="79">
        <v>104.98000000000002</v>
      </c>
      <c r="L9" s="79">
        <v>49.585020000000014</v>
      </c>
      <c r="M9" s="79">
        <v>52.213026060000011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-0.12000000000000455</v>
      </c>
      <c r="L10" s="86">
        <v>-0.33288000000001006</v>
      </c>
      <c r="M10" s="86">
        <v>-0.35052264000001054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3097</v>
      </c>
      <c r="F11" s="86">
        <v>2128</v>
      </c>
      <c r="G11" s="86">
        <v>1121</v>
      </c>
      <c r="H11" s="87">
        <v>749</v>
      </c>
      <c r="I11" s="86">
        <v>749</v>
      </c>
      <c r="J11" s="88">
        <v>749</v>
      </c>
      <c r="K11" s="86">
        <v>1438.9400000000003</v>
      </c>
      <c r="L11" s="86">
        <v>800.64106000000015</v>
      </c>
      <c r="M11" s="86">
        <v>991.07503617999987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0.10000000000013642</v>
      </c>
      <c r="L12" s="86">
        <v>0.1049000000001431</v>
      </c>
      <c r="M12" s="86">
        <v>0.11045970000015068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98</v>
      </c>
      <c r="F14" s="86">
        <v>84</v>
      </c>
      <c r="G14" s="86">
        <v>38</v>
      </c>
      <c r="H14" s="87">
        <v>185</v>
      </c>
      <c r="I14" s="86">
        <v>185</v>
      </c>
      <c r="J14" s="88">
        <v>185</v>
      </c>
      <c r="K14" s="86">
        <v>44.900000000000006</v>
      </c>
      <c r="L14" s="86">
        <v>197.5701</v>
      </c>
      <c r="M14" s="86">
        <v>60.041315300000008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5255</v>
      </c>
      <c r="F15" s="86">
        <v>5289</v>
      </c>
      <c r="G15" s="86">
        <v>6435</v>
      </c>
      <c r="H15" s="87">
        <v>1322</v>
      </c>
      <c r="I15" s="86">
        <v>1322</v>
      </c>
      <c r="J15" s="88">
        <v>1322</v>
      </c>
      <c r="K15" s="86">
        <v>5308.920000000001</v>
      </c>
      <c r="L15" s="86">
        <v>1898.0560800000003</v>
      </c>
      <c r="M15" s="86">
        <v>1998.6530522400003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-0.39999999999986358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99</v>
      </c>
      <c r="F17" s="86">
        <v>63</v>
      </c>
      <c r="G17" s="86">
        <v>0</v>
      </c>
      <c r="H17" s="87">
        <v>160</v>
      </c>
      <c r="I17" s="86">
        <v>160</v>
      </c>
      <c r="J17" s="88">
        <v>160</v>
      </c>
      <c r="K17" s="86">
        <v>169.60000000000002</v>
      </c>
      <c r="L17" s="86">
        <v>170.7544</v>
      </c>
      <c r="M17" s="86">
        <v>179.80438319999999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24639</v>
      </c>
      <c r="F19" s="86">
        <v>-72</v>
      </c>
      <c r="G19" s="86">
        <v>21238</v>
      </c>
      <c r="H19" s="87">
        <v>4420</v>
      </c>
      <c r="I19" s="86">
        <v>4420</v>
      </c>
      <c r="J19" s="88">
        <v>4420</v>
      </c>
      <c r="K19" s="86">
        <v>6659.06</v>
      </c>
      <c r="L19" s="86">
        <v>18724.42094</v>
      </c>
      <c r="M19" s="86">
        <v>19716.81524982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7.9999999999998295E-2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8.3919999999998204E-2</v>
      </c>
      <c r="M21" s="86">
        <v>8.8367759999998102E-2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64</v>
      </c>
      <c r="F22" s="86">
        <v>21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23109</v>
      </c>
      <c r="F23" s="86">
        <v>25790</v>
      </c>
      <c r="G23" s="86">
        <v>39703</v>
      </c>
      <c r="H23" s="87">
        <v>64056</v>
      </c>
      <c r="I23" s="86">
        <v>64756</v>
      </c>
      <c r="J23" s="88">
        <v>64756</v>
      </c>
      <c r="K23" s="86">
        <v>43678</v>
      </c>
      <c r="L23" s="86">
        <v>61460.381040000007</v>
      </c>
      <c r="M23" s="86">
        <v>59405.781235119997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86</v>
      </c>
      <c r="F24" s="86">
        <v>84</v>
      </c>
      <c r="G24" s="86">
        <v>4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3918</v>
      </c>
      <c r="F25" s="86">
        <v>6096</v>
      </c>
      <c r="G25" s="86">
        <v>7288</v>
      </c>
      <c r="H25" s="87">
        <v>1462</v>
      </c>
      <c r="I25" s="86">
        <v>1462</v>
      </c>
      <c r="J25" s="88">
        <v>1462</v>
      </c>
      <c r="K25" s="86">
        <v>14141</v>
      </c>
      <c r="L25" s="86">
        <v>18063.1093</v>
      </c>
      <c r="M25" s="86">
        <v>9910.9540928999995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6577</v>
      </c>
      <c r="F29" s="86">
        <v>5629</v>
      </c>
      <c r="G29" s="86">
        <v>6141</v>
      </c>
      <c r="H29" s="87">
        <v>3487</v>
      </c>
      <c r="I29" s="86">
        <v>4237</v>
      </c>
      <c r="J29" s="88">
        <v>4237</v>
      </c>
      <c r="K29" s="86">
        <v>5175.5200000000004</v>
      </c>
      <c r="L29" s="86">
        <v>7797.3204799999994</v>
      </c>
      <c r="M29" s="86">
        <v>6310.5784654399995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2813</v>
      </c>
      <c r="F30" s="86">
        <v>3690</v>
      </c>
      <c r="G30" s="86">
        <v>4136</v>
      </c>
      <c r="H30" s="87">
        <v>2371</v>
      </c>
      <c r="I30" s="86">
        <v>2371</v>
      </c>
      <c r="J30" s="88">
        <v>2371</v>
      </c>
      <c r="K30" s="86">
        <v>399.2600000000001</v>
      </c>
      <c r="L30" s="86">
        <v>1196.5397399999999</v>
      </c>
      <c r="M30" s="86">
        <v>1259.9563462199999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1744</v>
      </c>
      <c r="F32" s="86">
        <v>1129</v>
      </c>
      <c r="G32" s="86">
        <v>1445</v>
      </c>
      <c r="H32" s="87">
        <v>12153</v>
      </c>
      <c r="I32" s="86">
        <v>12153</v>
      </c>
      <c r="J32" s="88">
        <v>12153</v>
      </c>
      <c r="K32" s="86">
        <v>2085.1800000000003</v>
      </c>
      <c r="L32" s="86">
        <v>822.86681999999985</v>
      </c>
      <c r="M32" s="86">
        <v>2648.5327614600001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31532</v>
      </c>
      <c r="F33" s="86">
        <v>22064</v>
      </c>
      <c r="G33" s="86">
        <v>26498</v>
      </c>
      <c r="H33" s="87">
        <v>50355</v>
      </c>
      <c r="I33" s="86">
        <v>50355</v>
      </c>
      <c r="J33" s="88">
        <v>50355</v>
      </c>
      <c r="K33" s="86">
        <v>39152.299999999996</v>
      </c>
      <c r="L33" s="86">
        <v>7818.0216999999975</v>
      </c>
      <c r="M33" s="86">
        <v>13239.37685009999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99041</v>
      </c>
      <c r="L34" s="86">
        <v>105621</v>
      </c>
      <c r="M34" s="86">
        <v>110145.913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21071</v>
      </c>
      <c r="F37" s="86">
        <v>19332</v>
      </c>
      <c r="G37" s="86">
        <v>19215</v>
      </c>
      <c r="H37" s="87">
        <v>3625</v>
      </c>
      <c r="I37" s="86">
        <v>3625</v>
      </c>
      <c r="J37" s="88">
        <v>3625</v>
      </c>
      <c r="K37" s="86">
        <v>17510.820000000003</v>
      </c>
      <c r="L37" s="86">
        <v>10091.839179999999</v>
      </c>
      <c r="M37" s="86">
        <v>4605.6526565399981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5930</v>
      </c>
      <c r="F38" s="86">
        <v>3453</v>
      </c>
      <c r="G38" s="86">
        <v>3086</v>
      </c>
      <c r="H38" s="87">
        <v>1489</v>
      </c>
      <c r="I38" s="86">
        <v>1489</v>
      </c>
      <c r="J38" s="88">
        <v>1489</v>
      </c>
      <c r="K38" s="86">
        <v>169.34000000000015</v>
      </c>
      <c r="L38" s="86">
        <v>1091.3046599999996</v>
      </c>
      <c r="M38" s="86">
        <v>1149.1438069799995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1249</v>
      </c>
      <c r="F39" s="86">
        <v>1819</v>
      </c>
      <c r="G39" s="86">
        <v>2276</v>
      </c>
      <c r="H39" s="87">
        <v>1323</v>
      </c>
      <c r="I39" s="86">
        <v>1323</v>
      </c>
      <c r="J39" s="88">
        <v>1323</v>
      </c>
      <c r="K39" s="86">
        <v>9344.5</v>
      </c>
      <c r="L39" s="86">
        <v>1413.5785000000001</v>
      </c>
      <c r="M39" s="86">
        <v>1488.4981605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30570</v>
      </c>
      <c r="F40" s="86">
        <v>32572</v>
      </c>
      <c r="G40" s="86">
        <v>27657</v>
      </c>
      <c r="H40" s="87">
        <v>2663</v>
      </c>
      <c r="I40" s="86">
        <v>3113</v>
      </c>
      <c r="J40" s="88">
        <v>3113</v>
      </c>
      <c r="K40" s="86">
        <v>31622.36</v>
      </c>
      <c r="L40" s="86">
        <v>21767.055639999999</v>
      </c>
      <c r="M40" s="86">
        <v>28231.809588920001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442</v>
      </c>
      <c r="F41" s="86">
        <v>187</v>
      </c>
      <c r="G41" s="86">
        <v>191</v>
      </c>
      <c r="H41" s="87">
        <v>409</v>
      </c>
      <c r="I41" s="86">
        <v>409</v>
      </c>
      <c r="J41" s="88">
        <v>409</v>
      </c>
      <c r="K41" s="86">
        <v>681.34</v>
      </c>
      <c r="L41" s="86">
        <v>437.22865999999999</v>
      </c>
      <c r="M41" s="86">
        <v>460.40177898000002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5835</v>
      </c>
      <c r="F42" s="86">
        <v>5040</v>
      </c>
      <c r="G42" s="86">
        <v>2186</v>
      </c>
      <c r="H42" s="87">
        <v>642</v>
      </c>
      <c r="I42" s="86">
        <v>642</v>
      </c>
      <c r="J42" s="88">
        <v>642</v>
      </c>
      <c r="K42" s="86">
        <v>375.52000000000032</v>
      </c>
      <c r="L42" s="86">
        <v>677.04348000000027</v>
      </c>
      <c r="M42" s="86">
        <v>712.92678444000023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411</v>
      </c>
      <c r="F43" s="86">
        <v>119</v>
      </c>
      <c r="G43" s="86">
        <v>40</v>
      </c>
      <c r="H43" s="87">
        <v>135</v>
      </c>
      <c r="I43" s="86">
        <v>135</v>
      </c>
      <c r="J43" s="88">
        <v>135</v>
      </c>
      <c r="K43" s="86">
        <v>42.099999999999909</v>
      </c>
      <c r="L43" s="86">
        <v>144.18589999999989</v>
      </c>
      <c r="M43" s="86">
        <v>151.82775269999988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760</v>
      </c>
      <c r="F44" s="86">
        <v>795</v>
      </c>
      <c r="G44" s="86">
        <v>273</v>
      </c>
      <c r="H44" s="87">
        <v>510</v>
      </c>
      <c r="I44" s="86">
        <v>510</v>
      </c>
      <c r="J44" s="88">
        <v>510</v>
      </c>
      <c r="K44" s="86">
        <v>64.600000000000364</v>
      </c>
      <c r="L44" s="86">
        <v>392.23640000000006</v>
      </c>
      <c r="M44" s="86">
        <v>413.02492920000003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7</v>
      </c>
      <c r="H45" s="87">
        <v>38</v>
      </c>
      <c r="I45" s="86">
        <v>38</v>
      </c>
      <c r="J45" s="88">
        <v>38</v>
      </c>
      <c r="K45" s="86">
        <v>5.2800000000000011</v>
      </c>
      <c r="L45" s="86">
        <v>40.850719999999995</v>
      </c>
      <c r="M45" s="86">
        <v>43.015808159999992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4583</v>
      </c>
      <c r="F51" s="72">
        <f t="shared" ref="F51:M51" si="4">F52+F59+F62+F63+F64+F72+F73</f>
        <v>3021</v>
      </c>
      <c r="G51" s="72">
        <f t="shared" si="4"/>
        <v>9402</v>
      </c>
      <c r="H51" s="73">
        <f t="shared" si="4"/>
        <v>1000</v>
      </c>
      <c r="I51" s="72">
        <f t="shared" si="4"/>
        <v>7000</v>
      </c>
      <c r="J51" s="74">
        <f t="shared" si="4"/>
        <v>7000</v>
      </c>
      <c r="K51" s="72">
        <f t="shared" si="4"/>
        <v>1010</v>
      </c>
      <c r="L51" s="72">
        <f t="shared" si="4"/>
        <v>1020.4092000000001</v>
      </c>
      <c r="M51" s="72">
        <f t="shared" si="4"/>
        <v>1074.4908876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4583</v>
      </c>
      <c r="F73" s="86">
        <f t="shared" ref="F73:M73" si="12">SUM(F74:F75)</f>
        <v>3021</v>
      </c>
      <c r="G73" s="86">
        <f t="shared" si="12"/>
        <v>9402</v>
      </c>
      <c r="H73" s="87">
        <f t="shared" si="12"/>
        <v>1000</v>
      </c>
      <c r="I73" s="86">
        <f t="shared" si="12"/>
        <v>7000</v>
      </c>
      <c r="J73" s="88">
        <f t="shared" si="12"/>
        <v>7000</v>
      </c>
      <c r="K73" s="86">
        <f t="shared" si="12"/>
        <v>1010</v>
      </c>
      <c r="L73" s="86">
        <f t="shared" si="12"/>
        <v>1020.4092000000001</v>
      </c>
      <c r="M73" s="86">
        <f t="shared" si="12"/>
        <v>1074.4908876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4583</v>
      </c>
      <c r="F74" s="79">
        <v>3021</v>
      </c>
      <c r="G74" s="79">
        <v>9402</v>
      </c>
      <c r="H74" s="80">
        <v>1000</v>
      </c>
      <c r="I74" s="79">
        <v>7000</v>
      </c>
      <c r="J74" s="81">
        <v>7000</v>
      </c>
      <c r="K74" s="79">
        <v>1010</v>
      </c>
      <c r="L74" s="79">
        <v>1020.4092000000001</v>
      </c>
      <c r="M74" s="79">
        <v>1074.4908876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6644</v>
      </c>
      <c r="F77" s="72">
        <f t="shared" ref="F77:M77" si="13">F78+F81+F84+F85+F86+F87+F88</f>
        <v>3278</v>
      </c>
      <c r="G77" s="72">
        <f t="shared" si="13"/>
        <v>2322</v>
      </c>
      <c r="H77" s="73">
        <f t="shared" si="13"/>
        <v>1700</v>
      </c>
      <c r="I77" s="72">
        <f t="shared" si="13"/>
        <v>700</v>
      </c>
      <c r="J77" s="74">
        <f t="shared" si="13"/>
        <v>700</v>
      </c>
      <c r="K77" s="72">
        <f t="shared" si="13"/>
        <v>1713.1</v>
      </c>
      <c r="L77" s="72">
        <f t="shared" si="13"/>
        <v>1717.2121799999991</v>
      </c>
      <c r="M77" s="72">
        <f t="shared" si="13"/>
        <v>1808.2244255399987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6644</v>
      </c>
      <c r="F81" s="86">
        <f t="shared" ref="F81:M81" si="15">SUM(F82:F83)</f>
        <v>3278</v>
      </c>
      <c r="G81" s="86">
        <f t="shared" si="15"/>
        <v>2322</v>
      </c>
      <c r="H81" s="87">
        <f t="shared" si="15"/>
        <v>1700</v>
      </c>
      <c r="I81" s="86">
        <f t="shared" si="15"/>
        <v>700</v>
      </c>
      <c r="J81" s="88">
        <f t="shared" si="15"/>
        <v>700</v>
      </c>
      <c r="K81" s="86">
        <f t="shared" si="15"/>
        <v>1713.1</v>
      </c>
      <c r="L81" s="86">
        <f t="shared" si="15"/>
        <v>1717.2121799999991</v>
      </c>
      <c r="M81" s="86">
        <f t="shared" si="15"/>
        <v>1808.2244255399987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6644</v>
      </c>
      <c r="F83" s="93">
        <v>3278</v>
      </c>
      <c r="G83" s="93">
        <v>2322</v>
      </c>
      <c r="H83" s="94">
        <v>1700</v>
      </c>
      <c r="I83" s="93">
        <v>700</v>
      </c>
      <c r="J83" s="95">
        <v>700</v>
      </c>
      <c r="K83" s="93">
        <v>1713.1</v>
      </c>
      <c r="L83" s="93">
        <v>1717.2121799999991</v>
      </c>
      <c r="M83" s="93">
        <v>1808.2244255399987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1291652</v>
      </c>
      <c r="F92" s="46">
        <f t="shared" ref="F92:M92" si="16">F4+F51+F77+F90</f>
        <v>1439089</v>
      </c>
      <c r="G92" s="46">
        <f t="shared" si="16"/>
        <v>1639771</v>
      </c>
      <c r="H92" s="47">
        <f t="shared" si="16"/>
        <v>1737458</v>
      </c>
      <c r="I92" s="46">
        <f t="shared" si="16"/>
        <v>1816628</v>
      </c>
      <c r="J92" s="48">
        <f t="shared" si="16"/>
        <v>1839128</v>
      </c>
      <c r="K92" s="46">
        <f t="shared" si="16"/>
        <v>2025507.28</v>
      </c>
      <c r="L92" s="46">
        <f t="shared" si="16"/>
        <v>2108417.3268799996</v>
      </c>
      <c r="M92" s="46">
        <f t="shared" si="16"/>
        <v>2238629.0452046394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927336</v>
      </c>
      <c r="F4" s="72">
        <f t="shared" ref="F4:M4" si="0">F5+F8+F47</f>
        <v>962861</v>
      </c>
      <c r="G4" s="72">
        <f t="shared" si="0"/>
        <v>1100459</v>
      </c>
      <c r="H4" s="73">
        <f t="shared" si="0"/>
        <v>1118123</v>
      </c>
      <c r="I4" s="72">
        <f t="shared" si="0"/>
        <v>1146973</v>
      </c>
      <c r="J4" s="74">
        <f t="shared" si="0"/>
        <v>1165473</v>
      </c>
      <c r="K4" s="72">
        <f t="shared" si="0"/>
        <v>1299069</v>
      </c>
      <c r="L4" s="72">
        <f t="shared" si="0"/>
        <v>1355720.845</v>
      </c>
      <c r="M4" s="72">
        <f t="shared" si="0"/>
        <v>1423865.854692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698143</v>
      </c>
      <c r="F5" s="100">
        <f t="shared" ref="F5:M5" si="1">SUM(F6:F7)</f>
        <v>776751</v>
      </c>
      <c r="G5" s="100">
        <f t="shared" si="1"/>
        <v>871636</v>
      </c>
      <c r="H5" s="101">
        <f t="shared" si="1"/>
        <v>910115</v>
      </c>
      <c r="I5" s="100">
        <f t="shared" si="1"/>
        <v>948965</v>
      </c>
      <c r="J5" s="102">
        <f t="shared" si="1"/>
        <v>948965</v>
      </c>
      <c r="K5" s="100">
        <f t="shared" si="1"/>
        <v>1000272</v>
      </c>
      <c r="L5" s="100">
        <f t="shared" si="1"/>
        <v>1010460.9849999999</v>
      </c>
      <c r="M5" s="100">
        <f t="shared" si="1"/>
        <v>1114867.509205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622593</v>
      </c>
      <c r="F6" s="79">
        <v>688504</v>
      </c>
      <c r="G6" s="79">
        <v>748174</v>
      </c>
      <c r="H6" s="80">
        <v>790951</v>
      </c>
      <c r="I6" s="79">
        <v>820089</v>
      </c>
      <c r="J6" s="81">
        <v>820089</v>
      </c>
      <c r="K6" s="79">
        <v>859660</v>
      </c>
      <c r="L6" s="79">
        <v>903313.7699999999</v>
      </c>
      <c r="M6" s="79">
        <v>948832.49181000004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75550</v>
      </c>
      <c r="F7" s="93">
        <v>88247</v>
      </c>
      <c r="G7" s="93">
        <v>123462</v>
      </c>
      <c r="H7" s="94">
        <v>119164</v>
      </c>
      <c r="I7" s="93">
        <v>128876</v>
      </c>
      <c r="J7" s="95">
        <v>128876</v>
      </c>
      <c r="K7" s="93">
        <v>140612</v>
      </c>
      <c r="L7" s="93">
        <v>107147.215</v>
      </c>
      <c r="M7" s="93">
        <v>166035.01739499997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229193</v>
      </c>
      <c r="F8" s="100">
        <f t="shared" ref="F8:M8" si="2">SUM(F9:F46)</f>
        <v>186110</v>
      </c>
      <c r="G8" s="100">
        <f t="shared" si="2"/>
        <v>228823</v>
      </c>
      <c r="H8" s="101">
        <f t="shared" si="2"/>
        <v>208008</v>
      </c>
      <c r="I8" s="100">
        <f t="shared" si="2"/>
        <v>198008</v>
      </c>
      <c r="J8" s="102">
        <f t="shared" si="2"/>
        <v>216508</v>
      </c>
      <c r="K8" s="100">
        <f t="shared" si="2"/>
        <v>298797</v>
      </c>
      <c r="L8" s="100">
        <f t="shared" si="2"/>
        <v>345259.86000000004</v>
      </c>
      <c r="M8" s="100">
        <f t="shared" si="2"/>
        <v>308998.34548700001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248</v>
      </c>
      <c r="F9" s="79">
        <v>158</v>
      </c>
      <c r="G9" s="79">
        <v>7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103</v>
      </c>
      <c r="H10" s="87">
        <v>17</v>
      </c>
      <c r="I10" s="86">
        <v>17</v>
      </c>
      <c r="J10" s="88">
        <v>17</v>
      </c>
      <c r="K10" s="86">
        <v>18</v>
      </c>
      <c r="L10" s="86">
        <v>18.832999999999998</v>
      </c>
      <c r="M10" s="86">
        <v>18.831148999999996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1646</v>
      </c>
      <c r="F11" s="86">
        <v>2872</v>
      </c>
      <c r="G11" s="86">
        <v>1282</v>
      </c>
      <c r="H11" s="87">
        <v>1680</v>
      </c>
      <c r="I11" s="86">
        <v>1680</v>
      </c>
      <c r="J11" s="88">
        <v>1680</v>
      </c>
      <c r="K11" s="86">
        <v>1829</v>
      </c>
      <c r="L11" s="86">
        <v>1831.1659999999993</v>
      </c>
      <c r="M11" s="86">
        <v>2011.2177979999999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205</v>
      </c>
      <c r="F14" s="86">
        <v>201</v>
      </c>
      <c r="G14" s="86">
        <v>67</v>
      </c>
      <c r="H14" s="87">
        <v>121</v>
      </c>
      <c r="I14" s="86">
        <v>121</v>
      </c>
      <c r="J14" s="88">
        <v>121</v>
      </c>
      <c r="K14" s="86">
        <v>70</v>
      </c>
      <c r="L14" s="86">
        <v>131.524</v>
      </c>
      <c r="M14" s="86">
        <v>53.494772000000012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5622</v>
      </c>
      <c r="F15" s="86">
        <v>4860</v>
      </c>
      <c r="G15" s="86">
        <v>5943</v>
      </c>
      <c r="H15" s="87">
        <v>6900</v>
      </c>
      <c r="I15" s="86">
        <v>6900</v>
      </c>
      <c r="J15" s="88">
        <v>6900</v>
      </c>
      <c r="K15" s="86">
        <v>7270</v>
      </c>
      <c r="L15" s="86">
        <v>7519.7239999999993</v>
      </c>
      <c r="M15" s="86">
        <v>9633.2693719999988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22760</v>
      </c>
      <c r="F19" s="86">
        <v>15203</v>
      </c>
      <c r="G19" s="86">
        <v>27995</v>
      </c>
      <c r="H19" s="87">
        <v>26234</v>
      </c>
      <c r="I19" s="86">
        <v>26234</v>
      </c>
      <c r="J19" s="88">
        <v>26234</v>
      </c>
      <c r="K19" s="86">
        <v>27651</v>
      </c>
      <c r="L19" s="86">
        <v>48592</v>
      </c>
      <c r="M19" s="86">
        <v>22038.375999999997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48814</v>
      </c>
      <c r="F22" s="86">
        <v>45094</v>
      </c>
      <c r="G22" s="86">
        <v>40747</v>
      </c>
      <c r="H22" s="87">
        <v>25116</v>
      </c>
      <c r="I22" s="86">
        <v>25116</v>
      </c>
      <c r="J22" s="88">
        <v>43616</v>
      </c>
      <c r="K22" s="86">
        <v>10642</v>
      </c>
      <c r="L22" s="86">
        <v>11582.596</v>
      </c>
      <c r="M22" s="86">
        <v>11245.343588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</v>
      </c>
      <c r="F23" s="86">
        <v>0</v>
      </c>
      <c r="G23" s="86">
        <v>7344</v>
      </c>
      <c r="H23" s="87">
        <v>0</v>
      </c>
      <c r="I23" s="86">
        <v>0</v>
      </c>
      <c r="J23" s="88">
        <v>0</v>
      </c>
      <c r="K23" s="86">
        <v>46811</v>
      </c>
      <c r="L23" s="86">
        <v>32118</v>
      </c>
      <c r="M23" s="86">
        <v>71359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5</v>
      </c>
      <c r="F24" s="86">
        <v>31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1629</v>
      </c>
      <c r="F25" s="86">
        <v>1357</v>
      </c>
      <c r="G25" s="86">
        <v>735</v>
      </c>
      <c r="H25" s="87">
        <v>3095</v>
      </c>
      <c r="I25" s="86">
        <v>3095</v>
      </c>
      <c r="J25" s="88">
        <v>3095</v>
      </c>
      <c r="K25" s="86">
        <v>8262</v>
      </c>
      <c r="L25" s="86">
        <v>47736.680999999997</v>
      </c>
      <c r="M25" s="86">
        <v>9460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12306</v>
      </c>
      <c r="F29" s="86">
        <v>10308</v>
      </c>
      <c r="G29" s="86">
        <v>10208</v>
      </c>
      <c r="H29" s="87">
        <v>10574</v>
      </c>
      <c r="I29" s="86">
        <v>10574</v>
      </c>
      <c r="J29" s="88">
        <v>10574</v>
      </c>
      <c r="K29" s="86">
        <v>5145</v>
      </c>
      <c r="L29" s="86">
        <v>6523.8799999999974</v>
      </c>
      <c r="M29" s="86">
        <v>3183.645639999997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1428</v>
      </c>
      <c r="F30" s="86">
        <v>1480</v>
      </c>
      <c r="G30" s="86">
        <v>2091</v>
      </c>
      <c r="H30" s="87">
        <v>3000</v>
      </c>
      <c r="I30" s="86">
        <v>3000</v>
      </c>
      <c r="J30" s="88">
        <v>3000</v>
      </c>
      <c r="K30" s="86">
        <v>3162</v>
      </c>
      <c r="L30" s="86">
        <v>3162.2739999999994</v>
      </c>
      <c r="M30" s="86">
        <v>3294.2745220000002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74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224</v>
      </c>
      <c r="F32" s="86">
        <v>124</v>
      </c>
      <c r="G32" s="86">
        <v>132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95868</v>
      </c>
      <c r="F33" s="86">
        <v>56888</v>
      </c>
      <c r="G33" s="86">
        <v>67338</v>
      </c>
      <c r="H33" s="87">
        <v>94393</v>
      </c>
      <c r="I33" s="86">
        <v>94393</v>
      </c>
      <c r="J33" s="88">
        <v>94393</v>
      </c>
      <c r="K33" s="86">
        <v>72223</v>
      </c>
      <c r="L33" s="86">
        <v>41529.936000000002</v>
      </c>
      <c r="M33" s="86">
        <v>10094.902608000004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13794</v>
      </c>
      <c r="H34" s="87">
        <v>0</v>
      </c>
      <c r="I34" s="86">
        <v>0</v>
      </c>
      <c r="J34" s="88">
        <v>0</v>
      </c>
      <c r="K34" s="86">
        <v>64139</v>
      </c>
      <c r="L34" s="86">
        <v>91565</v>
      </c>
      <c r="M34" s="86">
        <v>96417.944999999992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16781</v>
      </c>
      <c r="F37" s="86">
        <v>19958</v>
      </c>
      <c r="G37" s="86">
        <v>18487</v>
      </c>
      <c r="H37" s="87">
        <v>11887</v>
      </c>
      <c r="I37" s="86">
        <v>11887</v>
      </c>
      <c r="J37" s="88">
        <v>11887</v>
      </c>
      <c r="K37" s="86">
        <v>16529</v>
      </c>
      <c r="L37" s="86">
        <v>21886.905999999999</v>
      </c>
      <c r="M37" s="86">
        <v>32169.912018000003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4114</v>
      </c>
      <c r="F38" s="86">
        <v>2954</v>
      </c>
      <c r="G38" s="86">
        <v>4134</v>
      </c>
      <c r="H38" s="87">
        <v>6010</v>
      </c>
      <c r="I38" s="86">
        <v>6010</v>
      </c>
      <c r="J38" s="88">
        <v>6010</v>
      </c>
      <c r="K38" s="86">
        <v>4335</v>
      </c>
      <c r="L38" s="86">
        <v>982.38199999999961</v>
      </c>
      <c r="M38" s="86">
        <v>996.44824599999947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404</v>
      </c>
      <c r="F39" s="86">
        <v>2412</v>
      </c>
      <c r="G39" s="86">
        <v>3406</v>
      </c>
      <c r="H39" s="87">
        <v>1417</v>
      </c>
      <c r="I39" s="86">
        <v>1417</v>
      </c>
      <c r="J39" s="88">
        <v>1417</v>
      </c>
      <c r="K39" s="86">
        <v>1494</v>
      </c>
      <c r="L39" s="86">
        <v>1543.809</v>
      </c>
      <c r="M39" s="86">
        <v>1559.6308769999998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12525</v>
      </c>
      <c r="F40" s="86">
        <v>19069</v>
      </c>
      <c r="G40" s="86">
        <v>22205</v>
      </c>
      <c r="H40" s="87">
        <v>16942</v>
      </c>
      <c r="I40" s="86">
        <v>6942</v>
      </c>
      <c r="J40" s="88">
        <v>6942</v>
      </c>
      <c r="K40" s="86">
        <v>25275</v>
      </c>
      <c r="L40" s="86">
        <v>24471.758999999998</v>
      </c>
      <c r="M40" s="86">
        <v>34770.762226999999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104</v>
      </c>
      <c r="F41" s="86">
        <v>214</v>
      </c>
      <c r="G41" s="86">
        <v>788</v>
      </c>
      <c r="H41" s="87">
        <v>271</v>
      </c>
      <c r="I41" s="86">
        <v>271</v>
      </c>
      <c r="J41" s="88">
        <v>271</v>
      </c>
      <c r="K41" s="86">
        <v>3572</v>
      </c>
      <c r="L41" s="86">
        <v>3680.9160000000002</v>
      </c>
      <c r="M41" s="86">
        <v>297.54654799999997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3740</v>
      </c>
      <c r="F42" s="86">
        <v>2448</v>
      </c>
      <c r="G42" s="86">
        <v>1754</v>
      </c>
      <c r="H42" s="87">
        <v>251</v>
      </c>
      <c r="I42" s="86">
        <v>251</v>
      </c>
      <c r="J42" s="88">
        <v>251</v>
      </c>
      <c r="K42" s="86">
        <v>265</v>
      </c>
      <c r="L42" s="86">
        <v>273.47399999999993</v>
      </c>
      <c r="M42" s="86">
        <v>283.96812199999994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269</v>
      </c>
      <c r="F43" s="86">
        <v>200</v>
      </c>
      <c r="G43" s="86">
        <v>84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373</v>
      </c>
      <c r="F44" s="86">
        <v>278</v>
      </c>
      <c r="G44" s="86">
        <v>105</v>
      </c>
      <c r="H44" s="87">
        <v>0</v>
      </c>
      <c r="I44" s="86">
        <v>0</v>
      </c>
      <c r="J44" s="88">
        <v>0</v>
      </c>
      <c r="K44" s="86">
        <v>105</v>
      </c>
      <c r="L44" s="86">
        <v>109</v>
      </c>
      <c r="M44" s="86">
        <v>109.77699999999999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122</v>
      </c>
      <c r="F45" s="86">
        <v>1</v>
      </c>
      <c r="G45" s="86">
        <v>0</v>
      </c>
      <c r="H45" s="87">
        <v>100</v>
      </c>
      <c r="I45" s="86">
        <v>100</v>
      </c>
      <c r="J45" s="88">
        <v>100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1846</v>
      </c>
      <c r="F51" s="72">
        <f t="shared" ref="F51:M51" si="4">F52+F59+F62+F63+F64+F72+F73</f>
        <v>983</v>
      </c>
      <c r="G51" s="72">
        <f t="shared" si="4"/>
        <v>1842</v>
      </c>
      <c r="H51" s="73">
        <f t="shared" si="4"/>
        <v>574</v>
      </c>
      <c r="I51" s="72">
        <f t="shared" si="4"/>
        <v>1574</v>
      </c>
      <c r="J51" s="74">
        <f t="shared" si="4"/>
        <v>1574</v>
      </c>
      <c r="K51" s="72">
        <f t="shared" si="4"/>
        <v>580</v>
      </c>
      <c r="L51" s="72">
        <f t="shared" si="4"/>
        <v>585.9559999999999</v>
      </c>
      <c r="M51" s="72">
        <f t="shared" si="4"/>
        <v>617.01166799999987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1846</v>
      </c>
      <c r="F73" s="86">
        <f t="shared" ref="F73:M73" si="12">SUM(F74:F75)</f>
        <v>983</v>
      </c>
      <c r="G73" s="86">
        <f t="shared" si="12"/>
        <v>1842</v>
      </c>
      <c r="H73" s="87">
        <f t="shared" si="12"/>
        <v>574</v>
      </c>
      <c r="I73" s="86">
        <f t="shared" si="12"/>
        <v>1574</v>
      </c>
      <c r="J73" s="88">
        <f t="shared" si="12"/>
        <v>1574</v>
      </c>
      <c r="K73" s="86">
        <f t="shared" si="12"/>
        <v>580</v>
      </c>
      <c r="L73" s="86">
        <f t="shared" si="12"/>
        <v>585.9559999999999</v>
      </c>
      <c r="M73" s="86">
        <f t="shared" si="12"/>
        <v>617.01166799999987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1846</v>
      </c>
      <c r="F74" s="79">
        <v>983</v>
      </c>
      <c r="G74" s="79">
        <v>1842</v>
      </c>
      <c r="H74" s="80">
        <v>574</v>
      </c>
      <c r="I74" s="79">
        <v>1574</v>
      </c>
      <c r="J74" s="81">
        <v>1574</v>
      </c>
      <c r="K74" s="79">
        <v>580</v>
      </c>
      <c r="L74" s="79">
        <v>585.9559999999999</v>
      </c>
      <c r="M74" s="79">
        <v>617.01166799999987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23928</v>
      </c>
      <c r="F77" s="72">
        <f t="shared" ref="F77:M77" si="13">F78+F81+F84+F85+F86+F87+F88</f>
        <v>65366</v>
      </c>
      <c r="G77" s="72">
        <f t="shared" si="13"/>
        <v>15317</v>
      </c>
      <c r="H77" s="73">
        <f t="shared" si="13"/>
        <v>21617</v>
      </c>
      <c r="I77" s="72">
        <f t="shared" si="13"/>
        <v>46921</v>
      </c>
      <c r="J77" s="74">
        <f t="shared" si="13"/>
        <v>46921</v>
      </c>
      <c r="K77" s="72">
        <f t="shared" si="13"/>
        <v>22352</v>
      </c>
      <c r="L77" s="72">
        <f t="shared" si="13"/>
        <v>23112.212</v>
      </c>
      <c r="M77" s="72">
        <f t="shared" si="13"/>
        <v>24337.159236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17559</v>
      </c>
      <c r="G78" s="100">
        <f t="shared" si="14"/>
        <v>3644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17559</v>
      </c>
      <c r="G79" s="79">
        <v>3644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23928</v>
      </c>
      <c r="F81" s="86">
        <f t="shared" ref="F81:M81" si="15">SUM(F82:F83)</f>
        <v>47807</v>
      </c>
      <c r="G81" s="86">
        <f t="shared" si="15"/>
        <v>11673</v>
      </c>
      <c r="H81" s="87">
        <f t="shared" si="15"/>
        <v>21617</v>
      </c>
      <c r="I81" s="86">
        <f t="shared" si="15"/>
        <v>46921</v>
      </c>
      <c r="J81" s="88">
        <f t="shared" si="15"/>
        <v>46921</v>
      </c>
      <c r="K81" s="86">
        <f t="shared" si="15"/>
        <v>22352</v>
      </c>
      <c r="L81" s="86">
        <f t="shared" si="15"/>
        <v>23112.212</v>
      </c>
      <c r="M81" s="86">
        <f t="shared" si="15"/>
        <v>24337.159236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23928</v>
      </c>
      <c r="F83" s="93">
        <v>47807</v>
      </c>
      <c r="G83" s="93">
        <v>11673</v>
      </c>
      <c r="H83" s="94">
        <v>21617</v>
      </c>
      <c r="I83" s="93">
        <v>46921</v>
      </c>
      <c r="J83" s="95">
        <v>46921</v>
      </c>
      <c r="K83" s="93">
        <v>22352</v>
      </c>
      <c r="L83" s="93">
        <v>23112.212</v>
      </c>
      <c r="M83" s="93">
        <v>24337.159236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953110</v>
      </c>
      <c r="F92" s="46">
        <f t="shared" ref="F92:M92" si="16">F4+F51+F77+F90</f>
        <v>1029210</v>
      </c>
      <c r="G92" s="46">
        <f t="shared" si="16"/>
        <v>1117618</v>
      </c>
      <c r="H92" s="47">
        <f t="shared" si="16"/>
        <v>1140314</v>
      </c>
      <c r="I92" s="46">
        <f t="shared" si="16"/>
        <v>1195468</v>
      </c>
      <c r="J92" s="48">
        <f t="shared" si="16"/>
        <v>1213968</v>
      </c>
      <c r="K92" s="46">
        <f t="shared" si="16"/>
        <v>1322001</v>
      </c>
      <c r="L92" s="46">
        <f t="shared" si="16"/>
        <v>1379419.013</v>
      </c>
      <c r="M92" s="46">
        <f t="shared" si="16"/>
        <v>1448820.0255959998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topLeftCell="A31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256432</v>
      </c>
      <c r="F4" s="72">
        <f t="shared" ref="F4:M4" si="0">F5+F8+F47</f>
        <v>272915</v>
      </c>
      <c r="G4" s="72">
        <f t="shared" si="0"/>
        <v>250154</v>
      </c>
      <c r="H4" s="73">
        <f t="shared" si="0"/>
        <v>308867</v>
      </c>
      <c r="I4" s="72">
        <f t="shared" si="0"/>
        <v>307887</v>
      </c>
      <c r="J4" s="74">
        <f t="shared" si="0"/>
        <v>307887</v>
      </c>
      <c r="K4" s="72">
        <f t="shared" si="0"/>
        <v>329139.06</v>
      </c>
      <c r="L4" s="72">
        <f t="shared" si="0"/>
        <v>401917.29093999992</v>
      </c>
      <c r="M4" s="72">
        <f t="shared" si="0"/>
        <v>418218.90735981998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181103</v>
      </c>
      <c r="F5" s="100">
        <f t="shared" ref="F5:M5" si="1">SUM(F6:F7)</f>
        <v>203445</v>
      </c>
      <c r="G5" s="100">
        <f t="shared" si="1"/>
        <v>201097</v>
      </c>
      <c r="H5" s="101">
        <f t="shared" si="1"/>
        <v>257398</v>
      </c>
      <c r="I5" s="100">
        <f t="shared" si="1"/>
        <v>257398</v>
      </c>
      <c r="J5" s="102">
        <f t="shared" si="1"/>
        <v>257398</v>
      </c>
      <c r="K5" s="100">
        <f t="shared" si="1"/>
        <v>275205.38</v>
      </c>
      <c r="L5" s="100">
        <f t="shared" si="1"/>
        <v>346945.86761999992</v>
      </c>
      <c r="M5" s="100">
        <f t="shared" si="1"/>
        <v>366172.99860385997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166948</v>
      </c>
      <c r="F6" s="79">
        <v>187331</v>
      </c>
      <c r="G6" s="79">
        <v>179737</v>
      </c>
      <c r="H6" s="80">
        <v>230098</v>
      </c>
      <c r="I6" s="79">
        <v>230098</v>
      </c>
      <c r="J6" s="81">
        <v>230098</v>
      </c>
      <c r="K6" s="79">
        <v>218619.28</v>
      </c>
      <c r="L6" s="79">
        <v>325451.74871999992</v>
      </c>
      <c r="M6" s="79">
        <v>342700.69140215998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14155</v>
      </c>
      <c r="F7" s="93">
        <v>16114</v>
      </c>
      <c r="G7" s="93">
        <v>21360</v>
      </c>
      <c r="H7" s="94">
        <v>27300</v>
      </c>
      <c r="I7" s="93">
        <v>27300</v>
      </c>
      <c r="J7" s="95">
        <v>27300</v>
      </c>
      <c r="K7" s="93">
        <v>56586.100000000006</v>
      </c>
      <c r="L7" s="93">
        <v>21494.118900000001</v>
      </c>
      <c r="M7" s="93">
        <v>23472.307201699998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75329</v>
      </c>
      <c r="F8" s="100">
        <f t="shared" ref="F8:M8" si="2">SUM(F9:F46)</f>
        <v>69470</v>
      </c>
      <c r="G8" s="100">
        <f t="shared" si="2"/>
        <v>49057</v>
      </c>
      <c r="H8" s="101">
        <f t="shared" si="2"/>
        <v>51469</v>
      </c>
      <c r="I8" s="100">
        <f t="shared" si="2"/>
        <v>50489</v>
      </c>
      <c r="J8" s="102">
        <f t="shared" si="2"/>
        <v>50489</v>
      </c>
      <c r="K8" s="100">
        <f t="shared" si="2"/>
        <v>53933.680000000008</v>
      </c>
      <c r="L8" s="100">
        <f t="shared" si="2"/>
        <v>54971.423320000002</v>
      </c>
      <c r="M8" s="100">
        <f t="shared" si="2"/>
        <v>52045.908755959994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1633</v>
      </c>
      <c r="F9" s="79">
        <v>121</v>
      </c>
      <c r="G9" s="79">
        <v>619</v>
      </c>
      <c r="H9" s="80">
        <v>121</v>
      </c>
      <c r="I9" s="79">
        <v>121</v>
      </c>
      <c r="J9" s="81">
        <v>121</v>
      </c>
      <c r="K9" s="79">
        <v>28.060000000000002</v>
      </c>
      <c r="L9" s="79">
        <v>132.30593999999999</v>
      </c>
      <c r="M9" s="79">
        <v>47.31815481999999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91</v>
      </c>
      <c r="G10" s="86">
        <v>0</v>
      </c>
      <c r="H10" s="87">
        <v>0</v>
      </c>
      <c r="I10" s="86">
        <v>0</v>
      </c>
      <c r="J10" s="88">
        <v>0</v>
      </c>
      <c r="K10" s="86">
        <v>0.30000000000000071</v>
      </c>
      <c r="L10" s="86">
        <v>0.3147000000000007</v>
      </c>
      <c r="M10" s="86">
        <v>0.3313791000000007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2494</v>
      </c>
      <c r="F11" s="86">
        <v>1054</v>
      </c>
      <c r="G11" s="86">
        <v>547</v>
      </c>
      <c r="H11" s="87">
        <v>668</v>
      </c>
      <c r="I11" s="86">
        <v>598</v>
      </c>
      <c r="J11" s="88">
        <v>598</v>
      </c>
      <c r="K11" s="86">
        <v>704.26</v>
      </c>
      <c r="L11" s="86">
        <v>728.38774000000001</v>
      </c>
      <c r="M11" s="86">
        <v>857.99229021999997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707</v>
      </c>
      <c r="F14" s="86">
        <v>858</v>
      </c>
      <c r="G14" s="86">
        <v>168</v>
      </c>
      <c r="H14" s="87">
        <v>1248</v>
      </c>
      <c r="I14" s="86">
        <v>1248</v>
      </c>
      <c r="J14" s="88">
        <v>1248</v>
      </c>
      <c r="K14" s="86">
        <v>1000.7</v>
      </c>
      <c r="L14" s="86">
        <v>1035.0083</v>
      </c>
      <c r="M14" s="86">
        <v>1089.8637398999997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598</v>
      </c>
      <c r="F15" s="86">
        <v>537</v>
      </c>
      <c r="G15" s="86">
        <v>564</v>
      </c>
      <c r="H15" s="87">
        <v>1039</v>
      </c>
      <c r="I15" s="86">
        <v>1039</v>
      </c>
      <c r="J15" s="88">
        <v>1039</v>
      </c>
      <c r="K15" s="86">
        <v>595</v>
      </c>
      <c r="L15" s="86">
        <v>1131.575</v>
      </c>
      <c r="M15" s="86">
        <v>1191.5484749999998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104</v>
      </c>
      <c r="I16" s="86">
        <v>104</v>
      </c>
      <c r="J16" s="88">
        <v>104</v>
      </c>
      <c r="K16" s="86">
        <v>109.84</v>
      </c>
      <c r="L16" s="86">
        <v>112.83216</v>
      </c>
      <c r="M16" s="86">
        <v>118.81226448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8977</v>
      </c>
      <c r="F17" s="86">
        <v>15756</v>
      </c>
      <c r="G17" s="86">
        <v>903</v>
      </c>
      <c r="H17" s="87">
        <v>14000</v>
      </c>
      <c r="I17" s="86">
        <v>14000</v>
      </c>
      <c r="J17" s="88">
        <v>14000</v>
      </c>
      <c r="K17" s="86">
        <v>9056</v>
      </c>
      <c r="L17" s="86">
        <v>14755.887999999999</v>
      </c>
      <c r="M17" s="86">
        <v>15537.950063999999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1105</v>
      </c>
      <c r="F22" s="86">
        <v>727</v>
      </c>
      <c r="G22" s="86">
        <v>0</v>
      </c>
      <c r="H22" s="87">
        <v>1110</v>
      </c>
      <c r="I22" s="86">
        <v>1110</v>
      </c>
      <c r="J22" s="88">
        <v>1110</v>
      </c>
      <c r="K22" s="86">
        <v>0</v>
      </c>
      <c r="L22" s="86">
        <v>0</v>
      </c>
      <c r="M22" s="86">
        <v>0.13000000000010914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179</v>
      </c>
      <c r="F23" s="86">
        <v>50</v>
      </c>
      <c r="G23" s="86">
        <v>0</v>
      </c>
      <c r="H23" s="87">
        <v>6819</v>
      </c>
      <c r="I23" s="86">
        <v>6729</v>
      </c>
      <c r="J23" s="88">
        <v>6729</v>
      </c>
      <c r="K23" s="86">
        <v>23658</v>
      </c>
      <c r="L23" s="86">
        <v>13232.02</v>
      </c>
      <c r="M23" s="86">
        <v>9596.3170600000012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311</v>
      </c>
      <c r="F25" s="86">
        <v>1163</v>
      </c>
      <c r="G25" s="86">
        <v>1278</v>
      </c>
      <c r="H25" s="87">
        <v>1100</v>
      </c>
      <c r="I25" s="86">
        <v>1070</v>
      </c>
      <c r="J25" s="88">
        <v>1070</v>
      </c>
      <c r="K25" s="86">
        <v>659</v>
      </c>
      <c r="L25" s="86">
        <v>1199</v>
      </c>
      <c r="M25" s="86">
        <v>761.54700000000003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34</v>
      </c>
      <c r="I30" s="86">
        <v>34</v>
      </c>
      <c r="J30" s="88">
        <v>34</v>
      </c>
      <c r="K30" s="86">
        <v>36</v>
      </c>
      <c r="L30" s="86">
        <v>36.763999999999996</v>
      </c>
      <c r="M30" s="86">
        <v>38.71249199999999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308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77</v>
      </c>
      <c r="F32" s="86">
        <v>0</v>
      </c>
      <c r="G32" s="86">
        <v>55</v>
      </c>
      <c r="H32" s="87">
        <v>45</v>
      </c>
      <c r="I32" s="86">
        <v>45</v>
      </c>
      <c r="J32" s="88">
        <v>45</v>
      </c>
      <c r="K32" s="86">
        <v>47</v>
      </c>
      <c r="L32" s="86">
        <v>49.351999999999997</v>
      </c>
      <c r="M32" s="86">
        <v>51.967655999999991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2865</v>
      </c>
      <c r="F33" s="86">
        <v>2063</v>
      </c>
      <c r="G33" s="86">
        <v>2802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926</v>
      </c>
      <c r="F37" s="86">
        <v>626</v>
      </c>
      <c r="G37" s="86">
        <v>492</v>
      </c>
      <c r="H37" s="87">
        <v>1189</v>
      </c>
      <c r="I37" s="86">
        <v>1189</v>
      </c>
      <c r="J37" s="88">
        <v>1189</v>
      </c>
      <c r="K37" s="86">
        <v>1201</v>
      </c>
      <c r="L37" s="86">
        <v>2560.953</v>
      </c>
      <c r="M37" s="86">
        <v>2988.6385089999999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6268</v>
      </c>
      <c r="F38" s="86">
        <v>834</v>
      </c>
      <c r="G38" s="86">
        <v>696</v>
      </c>
      <c r="H38" s="87">
        <v>2679</v>
      </c>
      <c r="I38" s="86">
        <v>2679</v>
      </c>
      <c r="J38" s="88">
        <v>2679</v>
      </c>
      <c r="K38" s="86">
        <v>1824.12</v>
      </c>
      <c r="L38" s="86">
        <v>2155.2208799999994</v>
      </c>
      <c r="M38" s="86">
        <v>2269.4475866399989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95</v>
      </c>
      <c r="F39" s="86">
        <v>209</v>
      </c>
      <c r="G39" s="86">
        <v>530</v>
      </c>
      <c r="H39" s="87">
        <v>1485</v>
      </c>
      <c r="I39" s="86">
        <v>1435</v>
      </c>
      <c r="J39" s="88">
        <v>1435</v>
      </c>
      <c r="K39" s="86">
        <v>1065</v>
      </c>
      <c r="L39" s="86">
        <v>1618.1210000000001</v>
      </c>
      <c r="M39" s="86">
        <v>1703.8814130000001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3790</v>
      </c>
      <c r="F40" s="86">
        <v>3321</v>
      </c>
      <c r="G40" s="86">
        <v>4757</v>
      </c>
      <c r="H40" s="87">
        <v>5509</v>
      </c>
      <c r="I40" s="86">
        <v>4779</v>
      </c>
      <c r="J40" s="88">
        <v>4779</v>
      </c>
      <c r="K40" s="86">
        <v>7306</v>
      </c>
      <c r="L40" s="86">
        <v>9806.4009999999998</v>
      </c>
      <c r="M40" s="86">
        <v>9326.1402529999996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-0.19999999999998863</v>
      </c>
      <c r="L41" s="86">
        <v>-0.20979999999998805</v>
      </c>
      <c r="M41" s="86">
        <v>-0.22091939999998741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15094</v>
      </c>
      <c r="F42" s="86">
        <v>16412</v>
      </c>
      <c r="G42" s="86">
        <v>7418</v>
      </c>
      <c r="H42" s="87">
        <v>5243</v>
      </c>
      <c r="I42" s="86">
        <v>5243</v>
      </c>
      <c r="J42" s="88">
        <v>5243</v>
      </c>
      <c r="K42" s="86">
        <v>4525.58</v>
      </c>
      <c r="L42" s="86">
        <v>1526.1534199999996</v>
      </c>
      <c r="M42" s="86">
        <v>2807.0395512599994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21042</v>
      </c>
      <c r="F43" s="86">
        <v>23730</v>
      </c>
      <c r="G43" s="86">
        <v>26540</v>
      </c>
      <c r="H43" s="87">
        <v>7803</v>
      </c>
      <c r="I43" s="86">
        <v>7803</v>
      </c>
      <c r="J43" s="88">
        <v>7803</v>
      </c>
      <c r="K43" s="86">
        <v>1256.78</v>
      </c>
      <c r="L43" s="86">
        <v>3724.1612199999995</v>
      </c>
      <c r="M43" s="86">
        <v>2721.541764659999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587</v>
      </c>
      <c r="F44" s="86">
        <v>304</v>
      </c>
      <c r="G44" s="86">
        <v>560</v>
      </c>
      <c r="H44" s="87">
        <v>664</v>
      </c>
      <c r="I44" s="86">
        <v>654</v>
      </c>
      <c r="J44" s="88">
        <v>654</v>
      </c>
      <c r="K44" s="86">
        <v>700.4</v>
      </c>
      <c r="L44" s="86">
        <v>723.57659999999998</v>
      </c>
      <c r="M44" s="86">
        <v>761.92615979999994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8574</v>
      </c>
      <c r="F45" s="86">
        <v>1614</v>
      </c>
      <c r="G45" s="86">
        <v>820</v>
      </c>
      <c r="H45" s="87">
        <v>609</v>
      </c>
      <c r="I45" s="86">
        <v>609</v>
      </c>
      <c r="J45" s="88">
        <v>609</v>
      </c>
      <c r="K45" s="86">
        <v>160.84</v>
      </c>
      <c r="L45" s="86">
        <v>443.59815999999972</v>
      </c>
      <c r="M45" s="86">
        <v>175.02386247999991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120618</v>
      </c>
      <c r="F51" s="72">
        <f t="shared" ref="F51:M51" si="4">F52+F59+F62+F63+F64+F72+F73</f>
        <v>96228</v>
      </c>
      <c r="G51" s="72">
        <f t="shared" si="4"/>
        <v>121568</v>
      </c>
      <c r="H51" s="73">
        <f t="shared" si="4"/>
        <v>111068</v>
      </c>
      <c r="I51" s="72">
        <f t="shared" si="4"/>
        <v>135778</v>
      </c>
      <c r="J51" s="74">
        <f t="shared" si="4"/>
        <v>135778</v>
      </c>
      <c r="K51" s="72">
        <f t="shared" si="4"/>
        <v>135551.1</v>
      </c>
      <c r="L51" s="72">
        <f t="shared" si="4"/>
        <v>87186.103899999987</v>
      </c>
      <c r="M51" s="72">
        <f t="shared" si="4"/>
        <v>93443.967406699987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120618</v>
      </c>
      <c r="F73" s="86">
        <f t="shared" ref="F73:M73" si="12">SUM(F74:F75)</f>
        <v>96228</v>
      </c>
      <c r="G73" s="86">
        <f t="shared" si="12"/>
        <v>121568</v>
      </c>
      <c r="H73" s="87">
        <f t="shared" si="12"/>
        <v>111068</v>
      </c>
      <c r="I73" s="86">
        <f t="shared" si="12"/>
        <v>135778</v>
      </c>
      <c r="J73" s="88">
        <f t="shared" si="12"/>
        <v>135778</v>
      </c>
      <c r="K73" s="86">
        <f t="shared" si="12"/>
        <v>135551.1</v>
      </c>
      <c r="L73" s="86">
        <f t="shared" si="12"/>
        <v>87186.103899999987</v>
      </c>
      <c r="M73" s="86">
        <f t="shared" si="12"/>
        <v>93443.967406699987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569</v>
      </c>
      <c r="F74" s="79">
        <v>1213</v>
      </c>
      <c r="G74" s="79">
        <v>971</v>
      </c>
      <c r="H74" s="80">
        <v>1200</v>
      </c>
      <c r="I74" s="79">
        <v>1410</v>
      </c>
      <c r="J74" s="81">
        <v>1410</v>
      </c>
      <c r="K74" s="79">
        <v>551.00000000000034</v>
      </c>
      <c r="L74" s="79">
        <v>186.26800000000031</v>
      </c>
      <c r="M74" s="79">
        <v>196.14020400000032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120049</v>
      </c>
      <c r="F75" s="93">
        <v>95015</v>
      </c>
      <c r="G75" s="93">
        <v>120597</v>
      </c>
      <c r="H75" s="94">
        <v>109868</v>
      </c>
      <c r="I75" s="93">
        <v>134368</v>
      </c>
      <c r="J75" s="95">
        <v>134368</v>
      </c>
      <c r="K75" s="93">
        <v>135000.1</v>
      </c>
      <c r="L75" s="93">
        <v>86999.835899999991</v>
      </c>
      <c r="M75" s="93">
        <v>93247.827202699991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8644</v>
      </c>
      <c r="F77" s="72">
        <f t="shared" ref="F77:M77" si="13">F78+F81+F84+F85+F86+F87+F88</f>
        <v>6504</v>
      </c>
      <c r="G77" s="72">
        <f t="shared" si="13"/>
        <v>20183</v>
      </c>
      <c r="H77" s="73">
        <f t="shared" si="13"/>
        <v>6363</v>
      </c>
      <c r="I77" s="72">
        <f t="shared" si="13"/>
        <v>8649</v>
      </c>
      <c r="J77" s="74">
        <f t="shared" si="13"/>
        <v>8649</v>
      </c>
      <c r="K77" s="72">
        <f t="shared" si="13"/>
        <v>7317.42</v>
      </c>
      <c r="L77" s="72">
        <f t="shared" si="13"/>
        <v>7317.4665799999993</v>
      </c>
      <c r="M77" s="72">
        <f t="shared" si="13"/>
        <v>8060.2923087399995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11777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11777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8644</v>
      </c>
      <c r="F81" s="86">
        <f t="shared" ref="F81:M81" si="15">SUM(F82:F83)</f>
        <v>6504</v>
      </c>
      <c r="G81" s="86">
        <f t="shared" si="15"/>
        <v>8406</v>
      </c>
      <c r="H81" s="87">
        <f t="shared" si="15"/>
        <v>6363</v>
      </c>
      <c r="I81" s="86">
        <f t="shared" si="15"/>
        <v>8649</v>
      </c>
      <c r="J81" s="88">
        <f t="shared" si="15"/>
        <v>8649</v>
      </c>
      <c r="K81" s="86">
        <f t="shared" si="15"/>
        <v>7317.42</v>
      </c>
      <c r="L81" s="86">
        <f t="shared" si="15"/>
        <v>7317.4665799999993</v>
      </c>
      <c r="M81" s="86">
        <f t="shared" si="15"/>
        <v>8060.2923087399995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8644</v>
      </c>
      <c r="F83" s="93">
        <v>6504</v>
      </c>
      <c r="G83" s="93">
        <v>8406</v>
      </c>
      <c r="H83" s="94">
        <v>6363</v>
      </c>
      <c r="I83" s="93">
        <v>8649</v>
      </c>
      <c r="J83" s="95">
        <v>8649</v>
      </c>
      <c r="K83" s="93">
        <v>7317.42</v>
      </c>
      <c r="L83" s="93">
        <v>7317.4665799999993</v>
      </c>
      <c r="M83" s="93">
        <v>8060.2923087399995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385694</v>
      </c>
      <c r="F92" s="46">
        <f t="shared" ref="F92:M92" si="16">F4+F51+F77+F90</f>
        <v>375647</v>
      </c>
      <c r="G92" s="46">
        <f t="shared" si="16"/>
        <v>391905</v>
      </c>
      <c r="H92" s="47">
        <f t="shared" si="16"/>
        <v>426298</v>
      </c>
      <c r="I92" s="46">
        <f t="shared" si="16"/>
        <v>452314</v>
      </c>
      <c r="J92" s="48">
        <f t="shared" si="16"/>
        <v>452314</v>
      </c>
      <c r="K92" s="46">
        <f t="shared" si="16"/>
        <v>472007.58</v>
      </c>
      <c r="L92" s="46">
        <f t="shared" si="16"/>
        <v>496420.86141999991</v>
      </c>
      <c r="M92" s="46">
        <f t="shared" si="16"/>
        <v>519723.16707526002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627925</v>
      </c>
      <c r="F4" s="72">
        <f t="shared" ref="F4:M4" si="0">F5+F8+F47</f>
        <v>521831</v>
      </c>
      <c r="G4" s="72">
        <f t="shared" si="0"/>
        <v>646696</v>
      </c>
      <c r="H4" s="73">
        <f t="shared" si="0"/>
        <v>788176</v>
      </c>
      <c r="I4" s="72">
        <f t="shared" si="0"/>
        <v>788163</v>
      </c>
      <c r="J4" s="74">
        <f t="shared" si="0"/>
        <v>848031</v>
      </c>
      <c r="K4" s="72">
        <f t="shared" si="0"/>
        <v>91259.000000000058</v>
      </c>
      <c r="L4" s="72">
        <f t="shared" si="0"/>
        <v>94553.881999999998</v>
      </c>
      <c r="M4" s="72">
        <f t="shared" si="0"/>
        <v>95756.29566100004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30574</v>
      </c>
      <c r="F5" s="100">
        <f t="shared" ref="F5:M5" si="1">SUM(F6:F7)</f>
        <v>29719</v>
      </c>
      <c r="G5" s="100">
        <f t="shared" si="1"/>
        <v>48276</v>
      </c>
      <c r="H5" s="101">
        <f t="shared" si="1"/>
        <v>51392</v>
      </c>
      <c r="I5" s="100">
        <f t="shared" si="1"/>
        <v>51392</v>
      </c>
      <c r="J5" s="102">
        <f t="shared" si="1"/>
        <v>51392</v>
      </c>
      <c r="K5" s="100">
        <f t="shared" si="1"/>
        <v>54680.740000000005</v>
      </c>
      <c r="L5" s="100">
        <f t="shared" si="1"/>
        <v>57001.243260000003</v>
      </c>
      <c r="M5" s="100">
        <f t="shared" si="1"/>
        <v>71598.309152779999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26064</v>
      </c>
      <c r="F6" s="79">
        <v>25117</v>
      </c>
      <c r="G6" s="79">
        <v>39199</v>
      </c>
      <c r="H6" s="80">
        <v>37865</v>
      </c>
      <c r="I6" s="79">
        <v>37865</v>
      </c>
      <c r="J6" s="81">
        <v>37865</v>
      </c>
      <c r="K6" s="79">
        <v>38921.020000000004</v>
      </c>
      <c r="L6" s="79">
        <v>32918.566980000003</v>
      </c>
      <c r="M6" s="79">
        <v>44663.251029940002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4510</v>
      </c>
      <c r="F7" s="93">
        <v>4602</v>
      </c>
      <c r="G7" s="93">
        <v>9077</v>
      </c>
      <c r="H7" s="94">
        <v>13527</v>
      </c>
      <c r="I7" s="93">
        <v>13527</v>
      </c>
      <c r="J7" s="95">
        <v>13527</v>
      </c>
      <c r="K7" s="93">
        <v>15759.720000000001</v>
      </c>
      <c r="L7" s="93">
        <v>24082.67628</v>
      </c>
      <c r="M7" s="93">
        <v>26935.058122840001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597351</v>
      </c>
      <c r="F8" s="100">
        <f t="shared" ref="F8:M8" si="2">SUM(F9:F46)</f>
        <v>492112</v>
      </c>
      <c r="G8" s="100">
        <f t="shared" si="2"/>
        <v>598420</v>
      </c>
      <c r="H8" s="101">
        <f t="shared" si="2"/>
        <v>736784</v>
      </c>
      <c r="I8" s="100">
        <f t="shared" si="2"/>
        <v>736771</v>
      </c>
      <c r="J8" s="102">
        <f t="shared" si="2"/>
        <v>796639</v>
      </c>
      <c r="K8" s="100">
        <f t="shared" si="2"/>
        <v>36578.260000000046</v>
      </c>
      <c r="L8" s="100">
        <f t="shared" si="2"/>
        <v>37552.638739999995</v>
      </c>
      <c r="M8" s="100">
        <f t="shared" si="2"/>
        <v>24157.986508220038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242</v>
      </c>
      <c r="I9" s="79">
        <v>242</v>
      </c>
      <c r="J9" s="81">
        <v>242</v>
      </c>
      <c r="K9" s="79">
        <v>55</v>
      </c>
      <c r="L9" s="79">
        <v>68.592999999999975</v>
      </c>
      <c r="M9" s="79">
        <v>72.228428999999977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34</v>
      </c>
      <c r="I10" s="86">
        <v>34</v>
      </c>
      <c r="J10" s="88">
        <v>34</v>
      </c>
      <c r="K10" s="86">
        <v>36</v>
      </c>
      <c r="L10" s="86">
        <v>37.763999999999996</v>
      </c>
      <c r="M10" s="86">
        <v>39.765491999999995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349</v>
      </c>
      <c r="F11" s="86">
        <v>221</v>
      </c>
      <c r="G11" s="86">
        <v>34</v>
      </c>
      <c r="H11" s="87">
        <v>12</v>
      </c>
      <c r="I11" s="86">
        <v>12</v>
      </c>
      <c r="J11" s="88">
        <v>12</v>
      </c>
      <c r="K11" s="86">
        <v>12.660000000000025</v>
      </c>
      <c r="L11" s="86">
        <v>12.853340000000001</v>
      </c>
      <c r="M11" s="86">
        <v>13.534567020000001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91</v>
      </c>
      <c r="F14" s="86">
        <v>81</v>
      </c>
      <c r="G14" s="86">
        <v>7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60</v>
      </c>
      <c r="F15" s="86">
        <v>43</v>
      </c>
      <c r="G15" s="86">
        <v>372</v>
      </c>
      <c r="H15" s="87">
        <v>31</v>
      </c>
      <c r="I15" s="86">
        <v>31</v>
      </c>
      <c r="J15" s="88">
        <v>31</v>
      </c>
      <c r="K15" s="86">
        <v>32.920000000000016</v>
      </c>
      <c r="L15" s="86">
        <v>34.393080000000005</v>
      </c>
      <c r="M15" s="86">
        <v>36.215913240000006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29472</v>
      </c>
      <c r="F17" s="86">
        <v>24754</v>
      </c>
      <c r="G17" s="86">
        <v>4578</v>
      </c>
      <c r="H17" s="87">
        <v>18862</v>
      </c>
      <c r="I17" s="86">
        <v>18862</v>
      </c>
      <c r="J17" s="88">
        <v>18862</v>
      </c>
      <c r="K17" s="86">
        <v>7936.6399999999994</v>
      </c>
      <c r="L17" s="86">
        <v>6919.1013599999933</v>
      </c>
      <c r="M17" s="86">
        <v>2857.8037320799913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438</v>
      </c>
      <c r="F22" s="86">
        <v>133</v>
      </c>
      <c r="G22" s="86">
        <v>1</v>
      </c>
      <c r="H22" s="87">
        <v>53</v>
      </c>
      <c r="I22" s="86">
        <v>53</v>
      </c>
      <c r="J22" s="88">
        <v>53</v>
      </c>
      <c r="K22" s="86">
        <v>-0.19999999999998863</v>
      </c>
      <c r="L22" s="86">
        <v>-6.7999999999983629E-3</v>
      </c>
      <c r="M22" s="86">
        <v>-7.1603999999982756E-3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1759</v>
      </c>
      <c r="F23" s="86">
        <v>659</v>
      </c>
      <c r="G23" s="86">
        <v>3358</v>
      </c>
      <c r="H23" s="87">
        <v>914</v>
      </c>
      <c r="I23" s="86">
        <v>901</v>
      </c>
      <c r="J23" s="88">
        <v>901</v>
      </c>
      <c r="K23" s="86">
        <v>1163</v>
      </c>
      <c r="L23" s="86">
        <v>1214.9279999999999</v>
      </c>
      <c r="M23" s="86">
        <v>1279.3191839999997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10</v>
      </c>
      <c r="F25" s="86">
        <v>1055</v>
      </c>
      <c r="G25" s="86">
        <v>167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474</v>
      </c>
      <c r="F30" s="86">
        <v>103</v>
      </c>
      <c r="G30" s="86">
        <v>572</v>
      </c>
      <c r="H30" s="87">
        <v>380</v>
      </c>
      <c r="I30" s="86">
        <v>380</v>
      </c>
      <c r="J30" s="88">
        <v>380</v>
      </c>
      <c r="K30" s="86">
        <v>400.80000000000007</v>
      </c>
      <c r="L30" s="86">
        <v>480.71620000000007</v>
      </c>
      <c r="M30" s="86">
        <v>506.19415860000004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563003</v>
      </c>
      <c r="F33" s="86">
        <v>14973</v>
      </c>
      <c r="G33" s="86">
        <v>5413</v>
      </c>
      <c r="H33" s="87">
        <v>11133</v>
      </c>
      <c r="I33" s="86">
        <v>11133</v>
      </c>
      <c r="J33" s="88">
        <v>11133</v>
      </c>
      <c r="K33" s="86">
        <v>11733.800000000047</v>
      </c>
      <c r="L33" s="86">
        <v>12367.711200000047</v>
      </c>
      <c r="M33" s="86">
        <v>13023.199893600049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-342</v>
      </c>
      <c r="F34" s="86">
        <v>446874</v>
      </c>
      <c r="G34" s="86">
        <v>576440</v>
      </c>
      <c r="H34" s="87">
        <v>702080</v>
      </c>
      <c r="I34" s="86">
        <v>702080</v>
      </c>
      <c r="J34" s="88">
        <v>761948</v>
      </c>
      <c r="K34" s="86">
        <v>0</v>
      </c>
      <c r="L34" s="86">
        <v>-5.5000000051222742E-2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777</v>
      </c>
      <c r="F37" s="86">
        <v>900</v>
      </c>
      <c r="G37" s="86">
        <v>2307</v>
      </c>
      <c r="H37" s="87">
        <v>1656</v>
      </c>
      <c r="I37" s="86">
        <v>1656</v>
      </c>
      <c r="J37" s="88">
        <v>1656</v>
      </c>
      <c r="K37" s="86">
        <v>13744.56</v>
      </c>
      <c r="L37" s="86">
        <v>12669.76844</v>
      </c>
      <c r="M37" s="86">
        <v>2384.2761673199998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382</v>
      </c>
      <c r="F38" s="86">
        <v>436</v>
      </c>
      <c r="G38" s="86">
        <v>758</v>
      </c>
      <c r="H38" s="87">
        <v>541</v>
      </c>
      <c r="I38" s="86">
        <v>541</v>
      </c>
      <c r="J38" s="88">
        <v>541</v>
      </c>
      <c r="K38" s="86">
        <v>571.58000000000004</v>
      </c>
      <c r="L38" s="86">
        <v>601.38641999999993</v>
      </c>
      <c r="M38" s="86">
        <v>633.25990025999988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57</v>
      </c>
      <c r="F39" s="86">
        <v>98</v>
      </c>
      <c r="G39" s="86">
        <v>231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626</v>
      </c>
      <c r="G40" s="86">
        <v>346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675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730</v>
      </c>
      <c r="F42" s="86">
        <v>686</v>
      </c>
      <c r="G42" s="86">
        <v>3153</v>
      </c>
      <c r="H42" s="87">
        <v>252</v>
      </c>
      <c r="I42" s="86">
        <v>252</v>
      </c>
      <c r="J42" s="88">
        <v>252</v>
      </c>
      <c r="K42" s="86">
        <v>265.82000000000005</v>
      </c>
      <c r="L42" s="86">
        <v>2484.3561799999998</v>
      </c>
      <c r="M42" s="86">
        <v>2616.0270575399991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7</v>
      </c>
      <c r="F43" s="86">
        <v>401</v>
      </c>
      <c r="G43" s="86">
        <v>0</v>
      </c>
      <c r="H43" s="87">
        <v>377</v>
      </c>
      <c r="I43" s="86">
        <v>377</v>
      </c>
      <c r="J43" s="88">
        <v>377</v>
      </c>
      <c r="K43" s="86">
        <v>397</v>
      </c>
      <c r="L43" s="86">
        <v>419.37599999999992</v>
      </c>
      <c r="M43" s="86">
        <v>441.60292799999991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44</v>
      </c>
      <c r="F44" s="86">
        <v>18</v>
      </c>
      <c r="G44" s="86">
        <v>8</v>
      </c>
      <c r="H44" s="87">
        <v>77</v>
      </c>
      <c r="I44" s="86">
        <v>77</v>
      </c>
      <c r="J44" s="88">
        <v>77</v>
      </c>
      <c r="K44" s="86">
        <v>80.680000000000007</v>
      </c>
      <c r="L44" s="86">
        <v>86.06331999999999</v>
      </c>
      <c r="M44" s="86">
        <v>90.62467595999999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38</v>
      </c>
      <c r="F45" s="86">
        <v>51</v>
      </c>
      <c r="G45" s="86">
        <v>0</v>
      </c>
      <c r="H45" s="87">
        <v>140</v>
      </c>
      <c r="I45" s="86">
        <v>140</v>
      </c>
      <c r="J45" s="88">
        <v>140</v>
      </c>
      <c r="K45" s="86">
        <v>148</v>
      </c>
      <c r="L45" s="86">
        <v>155.68999999999994</v>
      </c>
      <c r="M45" s="86">
        <v>163.94156999999993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200</v>
      </c>
      <c r="I51" s="72">
        <f t="shared" si="4"/>
        <v>213</v>
      </c>
      <c r="J51" s="74">
        <f t="shared" si="4"/>
        <v>213</v>
      </c>
      <c r="K51" s="72">
        <f t="shared" si="4"/>
        <v>202</v>
      </c>
      <c r="L51" s="72">
        <f t="shared" si="4"/>
        <v>203.73099999999988</v>
      </c>
      <c r="M51" s="72">
        <f t="shared" si="4"/>
        <v>214.52874299999985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13</v>
      </c>
      <c r="J52" s="81">
        <f t="shared" si="5"/>
        <v>13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13</v>
      </c>
      <c r="J53" s="95">
        <f t="shared" si="6"/>
        <v>13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13</v>
      </c>
      <c r="J55" s="95">
        <v>13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200</v>
      </c>
      <c r="I73" s="86">
        <f t="shared" si="12"/>
        <v>200</v>
      </c>
      <c r="J73" s="88">
        <f t="shared" si="12"/>
        <v>200</v>
      </c>
      <c r="K73" s="86">
        <f t="shared" si="12"/>
        <v>202</v>
      </c>
      <c r="L73" s="86">
        <f t="shared" si="12"/>
        <v>203.73099999999988</v>
      </c>
      <c r="M73" s="86">
        <f t="shared" si="12"/>
        <v>214.52874299999985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200</v>
      </c>
      <c r="I74" s="79">
        <v>200</v>
      </c>
      <c r="J74" s="81">
        <v>200</v>
      </c>
      <c r="K74" s="79">
        <v>202</v>
      </c>
      <c r="L74" s="79">
        <v>203.73099999999988</v>
      </c>
      <c r="M74" s="79">
        <v>214.52874299999985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13788</v>
      </c>
      <c r="F77" s="72">
        <f t="shared" ref="F77:M77" si="13">F78+F81+F84+F85+F86+F87+F88</f>
        <v>13071</v>
      </c>
      <c r="G77" s="72">
        <f t="shared" si="13"/>
        <v>3548</v>
      </c>
      <c r="H77" s="73">
        <f t="shared" si="13"/>
        <v>2000</v>
      </c>
      <c r="I77" s="72">
        <f t="shared" si="13"/>
        <v>2000</v>
      </c>
      <c r="J77" s="74">
        <f t="shared" si="13"/>
        <v>2000</v>
      </c>
      <c r="K77" s="72">
        <f t="shared" si="13"/>
        <v>2020</v>
      </c>
      <c r="L77" s="72">
        <f t="shared" si="13"/>
        <v>2020.4049999999986</v>
      </c>
      <c r="M77" s="72">
        <f t="shared" si="13"/>
        <v>2127.4864649999986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12927</v>
      </c>
      <c r="F78" s="100">
        <f t="shared" ref="F78:M78" si="14">SUM(F79:F80)</f>
        <v>12534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12927</v>
      </c>
      <c r="F79" s="79">
        <v>12120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414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861</v>
      </c>
      <c r="F81" s="86">
        <f t="shared" ref="F81:M81" si="15">SUM(F82:F83)</f>
        <v>537</v>
      </c>
      <c r="G81" s="86">
        <f t="shared" si="15"/>
        <v>3548</v>
      </c>
      <c r="H81" s="87">
        <f t="shared" si="15"/>
        <v>2000</v>
      </c>
      <c r="I81" s="86">
        <f t="shared" si="15"/>
        <v>2000</v>
      </c>
      <c r="J81" s="88">
        <f t="shared" si="15"/>
        <v>2000</v>
      </c>
      <c r="K81" s="86">
        <f t="shared" si="15"/>
        <v>2020</v>
      </c>
      <c r="L81" s="86">
        <f t="shared" si="15"/>
        <v>2020.4049999999986</v>
      </c>
      <c r="M81" s="86">
        <f t="shared" si="15"/>
        <v>2127.4864649999986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861</v>
      </c>
      <c r="F83" s="93">
        <v>537</v>
      </c>
      <c r="G83" s="93">
        <v>3548</v>
      </c>
      <c r="H83" s="94">
        <v>2000</v>
      </c>
      <c r="I83" s="93">
        <v>2000</v>
      </c>
      <c r="J83" s="95">
        <v>2000</v>
      </c>
      <c r="K83" s="93">
        <v>2020</v>
      </c>
      <c r="L83" s="93">
        <v>2020.4049999999986</v>
      </c>
      <c r="M83" s="93">
        <v>2127.4864649999986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653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642366</v>
      </c>
      <c r="F92" s="46">
        <f t="shared" ref="F92:M92" si="16">F4+F51+F77+F90</f>
        <v>534902</v>
      </c>
      <c r="G92" s="46">
        <f t="shared" si="16"/>
        <v>650244</v>
      </c>
      <c r="H92" s="47">
        <f t="shared" si="16"/>
        <v>790376</v>
      </c>
      <c r="I92" s="46">
        <f t="shared" si="16"/>
        <v>790376</v>
      </c>
      <c r="J92" s="48">
        <f t="shared" si="16"/>
        <v>850244</v>
      </c>
      <c r="K92" s="46">
        <f t="shared" si="16"/>
        <v>93481.000000000058</v>
      </c>
      <c r="L92" s="46">
        <f t="shared" si="16"/>
        <v>96778.017999999996</v>
      </c>
      <c r="M92" s="46">
        <f t="shared" si="16"/>
        <v>98098.310869000037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70187</v>
      </c>
      <c r="F4" s="72">
        <f t="shared" ref="F4:M4" si="0">F5+F8+F47</f>
        <v>89777</v>
      </c>
      <c r="G4" s="72">
        <f t="shared" si="0"/>
        <v>98320</v>
      </c>
      <c r="H4" s="73">
        <f t="shared" si="0"/>
        <v>168956</v>
      </c>
      <c r="I4" s="72">
        <f t="shared" si="0"/>
        <v>222017</v>
      </c>
      <c r="J4" s="74">
        <f t="shared" si="0"/>
        <v>222017</v>
      </c>
      <c r="K4" s="72">
        <f t="shared" si="0"/>
        <v>158442</v>
      </c>
      <c r="L4" s="72">
        <f t="shared" si="0"/>
        <v>164765.23700000002</v>
      </c>
      <c r="M4" s="72">
        <f t="shared" si="0"/>
        <v>99358.372177999991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2359</v>
      </c>
      <c r="F5" s="100">
        <f t="shared" ref="F5:M5" si="1">SUM(F6:F7)</f>
        <v>2018</v>
      </c>
      <c r="G5" s="100">
        <f t="shared" si="1"/>
        <v>2295</v>
      </c>
      <c r="H5" s="101">
        <f t="shared" si="1"/>
        <v>10000</v>
      </c>
      <c r="I5" s="100">
        <f t="shared" si="1"/>
        <v>10000</v>
      </c>
      <c r="J5" s="102">
        <f t="shared" si="1"/>
        <v>10000</v>
      </c>
      <c r="K5" s="100">
        <f t="shared" si="1"/>
        <v>8140</v>
      </c>
      <c r="L5" s="100">
        <f t="shared" si="1"/>
        <v>8980.5479999999989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2037</v>
      </c>
      <c r="F6" s="79">
        <v>1753</v>
      </c>
      <c r="G6" s="79">
        <v>1795</v>
      </c>
      <c r="H6" s="80">
        <v>9558</v>
      </c>
      <c r="I6" s="79">
        <v>9558</v>
      </c>
      <c r="J6" s="81">
        <v>9558</v>
      </c>
      <c r="K6" s="79">
        <v>4276</v>
      </c>
      <c r="L6" s="79">
        <v>6463.8119999999999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322</v>
      </c>
      <c r="F7" s="93">
        <v>265</v>
      </c>
      <c r="G7" s="93">
        <v>500</v>
      </c>
      <c r="H7" s="94">
        <v>442</v>
      </c>
      <c r="I7" s="93">
        <v>442</v>
      </c>
      <c r="J7" s="95">
        <v>442</v>
      </c>
      <c r="K7" s="93">
        <v>3864</v>
      </c>
      <c r="L7" s="93">
        <v>2516.7359999999999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67828</v>
      </c>
      <c r="F8" s="100">
        <f t="shared" ref="F8:M8" si="2">SUM(F9:F46)</f>
        <v>87759</v>
      </c>
      <c r="G8" s="100">
        <f t="shared" si="2"/>
        <v>96025</v>
      </c>
      <c r="H8" s="101">
        <f t="shared" si="2"/>
        <v>158956</v>
      </c>
      <c r="I8" s="100">
        <f t="shared" si="2"/>
        <v>212017</v>
      </c>
      <c r="J8" s="102">
        <f t="shared" si="2"/>
        <v>212017</v>
      </c>
      <c r="K8" s="100">
        <f t="shared" si="2"/>
        <v>150302</v>
      </c>
      <c r="L8" s="100">
        <f t="shared" si="2"/>
        <v>155784.68900000001</v>
      </c>
      <c r="M8" s="100">
        <f t="shared" si="2"/>
        <v>99358.372177999991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197</v>
      </c>
      <c r="F9" s="79">
        <v>994</v>
      </c>
      <c r="G9" s="79">
        <v>0</v>
      </c>
      <c r="H9" s="80">
        <v>826</v>
      </c>
      <c r="I9" s="79">
        <v>826</v>
      </c>
      <c r="J9" s="81">
        <v>826</v>
      </c>
      <c r="K9" s="79">
        <v>312</v>
      </c>
      <c r="L9" s="79">
        <v>266.48299999999995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1464</v>
      </c>
      <c r="F11" s="86">
        <v>1103</v>
      </c>
      <c r="G11" s="86">
        <v>935</v>
      </c>
      <c r="H11" s="87">
        <v>4890</v>
      </c>
      <c r="I11" s="86">
        <v>11583</v>
      </c>
      <c r="J11" s="88">
        <v>11583</v>
      </c>
      <c r="K11" s="86">
        <v>5781</v>
      </c>
      <c r="L11" s="86">
        <v>5511.5940000000001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22</v>
      </c>
      <c r="F14" s="86">
        <v>15</v>
      </c>
      <c r="G14" s="86">
        <v>1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-101</v>
      </c>
      <c r="F15" s="86">
        <v>263</v>
      </c>
      <c r="G15" s="86">
        <v>-1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-21086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71</v>
      </c>
      <c r="F17" s="86">
        <v>0</v>
      </c>
      <c r="G17" s="86">
        <v>-40</v>
      </c>
      <c r="H17" s="87">
        <v>5315</v>
      </c>
      <c r="I17" s="86">
        <v>5315</v>
      </c>
      <c r="J17" s="88">
        <v>5315</v>
      </c>
      <c r="K17" s="86">
        <v>5285</v>
      </c>
      <c r="L17" s="86">
        <v>1809.6779999999999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450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81401</v>
      </c>
      <c r="F22" s="86">
        <v>68660</v>
      </c>
      <c r="G22" s="86">
        <v>1000</v>
      </c>
      <c r="H22" s="87">
        <v>143285</v>
      </c>
      <c r="I22" s="86">
        <v>189653</v>
      </c>
      <c r="J22" s="88">
        <v>189653</v>
      </c>
      <c r="K22" s="86">
        <v>129805</v>
      </c>
      <c r="L22" s="86">
        <v>132620.62599999999</v>
      </c>
      <c r="M22" s="86">
        <v>99358.372177999991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863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51</v>
      </c>
      <c r="F25" s="86">
        <v>78</v>
      </c>
      <c r="G25" s="86">
        <v>727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290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-6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3929</v>
      </c>
      <c r="F32" s="86">
        <v>2225</v>
      </c>
      <c r="G32" s="86">
        <v>238</v>
      </c>
      <c r="H32" s="87">
        <v>0</v>
      </c>
      <c r="I32" s="86">
        <v>0</v>
      </c>
      <c r="J32" s="88">
        <v>0</v>
      </c>
      <c r="K32" s="86">
        <v>0</v>
      </c>
      <c r="L32" s="86">
        <v>3000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468</v>
      </c>
      <c r="F33" s="86">
        <v>6889</v>
      </c>
      <c r="G33" s="86">
        <v>485</v>
      </c>
      <c r="H33" s="87">
        <v>4003</v>
      </c>
      <c r="I33" s="86">
        <v>4003</v>
      </c>
      <c r="J33" s="88">
        <v>4003</v>
      </c>
      <c r="K33" s="86">
        <v>4219</v>
      </c>
      <c r="L33" s="86">
        <v>4707.3069999999998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-2</v>
      </c>
      <c r="F37" s="86">
        <v>344</v>
      </c>
      <c r="G37" s="86">
        <v>18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-19</v>
      </c>
      <c r="F38" s="86">
        <v>200</v>
      </c>
      <c r="G38" s="86">
        <v>16</v>
      </c>
      <c r="H38" s="87">
        <v>351</v>
      </c>
      <c r="I38" s="86">
        <v>351</v>
      </c>
      <c r="J38" s="88">
        <v>351</v>
      </c>
      <c r="K38" s="86">
        <v>3109</v>
      </c>
      <c r="L38" s="86">
        <v>5352.0810000000001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2285</v>
      </c>
      <c r="G40" s="86">
        <v>91314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-1</v>
      </c>
      <c r="F41" s="86">
        <v>0</v>
      </c>
      <c r="G41" s="86">
        <v>223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1378</v>
      </c>
      <c r="F42" s="86">
        <v>1986</v>
      </c>
      <c r="G42" s="86">
        <v>722</v>
      </c>
      <c r="H42" s="87">
        <v>286</v>
      </c>
      <c r="I42" s="86">
        <v>286</v>
      </c>
      <c r="J42" s="88">
        <v>286</v>
      </c>
      <c r="K42" s="86">
        <v>1791</v>
      </c>
      <c r="L42" s="86">
        <v>2516.92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56</v>
      </c>
      <c r="F43" s="86">
        <v>927</v>
      </c>
      <c r="G43" s="86">
        <v>354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193</v>
      </c>
      <c r="G45" s="86">
        <v>33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742245</v>
      </c>
      <c r="F77" s="72">
        <f t="shared" ref="F77:M77" si="13">F78+F81+F84+F85+F86+F87+F88</f>
        <v>709757</v>
      </c>
      <c r="G77" s="72">
        <f t="shared" si="13"/>
        <v>1012702</v>
      </c>
      <c r="H77" s="73">
        <f t="shared" si="13"/>
        <v>420375</v>
      </c>
      <c r="I77" s="72">
        <f t="shared" si="13"/>
        <v>418151</v>
      </c>
      <c r="J77" s="74">
        <f t="shared" si="13"/>
        <v>418151</v>
      </c>
      <c r="K77" s="72">
        <f t="shared" si="13"/>
        <v>436305</v>
      </c>
      <c r="L77" s="72">
        <f t="shared" si="13"/>
        <v>149860.50699999995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735129</v>
      </c>
      <c r="F78" s="100">
        <f t="shared" ref="F78:M78" si="14">SUM(F79:F80)</f>
        <v>706313</v>
      </c>
      <c r="G78" s="100">
        <f t="shared" si="14"/>
        <v>1006969</v>
      </c>
      <c r="H78" s="101">
        <f t="shared" si="14"/>
        <v>403144</v>
      </c>
      <c r="I78" s="100">
        <f t="shared" si="14"/>
        <v>393613</v>
      </c>
      <c r="J78" s="102">
        <f t="shared" si="14"/>
        <v>393613</v>
      </c>
      <c r="K78" s="100">
        <f t="shared" si="14"/>
        <v>418144</v>
      </c>
      <c r="L78" s="100">
        <f t="shared" si="14"/>
        <v>130718.44499999995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735129</v>
      </c>
      <c r="F79" s="79">
        <v>706313</v>
      </c>
      <c r="G79" s="79">
        <v>1006969</v>
      </c>
      <c r="H79" s="80">
        <v>403144</v>
      </c>
      <c r="I79" s="79">
        <v>389144</v>
      </c>
      <c r="J79" s="81">
        <v>389144</v>
      </c>
      <c r="K79" s="79">
        <v>418144</v>
      </c>
      <c r="L79" s="79">
        <v>130718.44499999995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4469</v>
      </c>
      <c r="J80" s="95">
        <v>4469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7116</v>
      </c>
      <c r="F81" s="86">
        <f t="shared" ref="F81:M81" si="15">SUM(F82:F83)</f>
        <v>3444</v>
      </c>
      <c r="G81" s="86">
        <f t="shared" si="15"/>
        <v>5733</v>
      </c>
      <c r="H81" s="87">
        <f t="shared" si="15"/>
        <v>17231</v>
      </c>
      <c r="I81" s="86">
        <f t="shared" si="15"/>
        <v>24538</v>
      </c>
      <c r="J81" s="88">
        <f t="shared" si="15"/>
        <v>24538</v>
      </c>
      <c r="K81" s="86">
        <f t="shared" si="15"/>
        <v>18161</v>
      </c>
      <c r="L81" s="86">
        <f t="shared" si="15"/>
        <v>19142.061999999998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65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7051</v>
      </c>
      <c r="F83" s="93">
        <v>3444</v>
      </c>
      <c r="G83" s="93">
        <v>5733</v>
      </c>
      <c r="H83" s="94">
        <v>17231</v>
      </c>
      <c r="I83" s="93">
        <v>24538</v>
      </c>
      <c r="J83" s="95">
        <v>24538</v>
      </c>
      <c r="K83" s="93">
        <v>18161</v>
      </c>
      <c r="L83" s="93">
        <v>19142.061999999998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812432</v>
      </c>
      <c r="F92" s="46">
        <f t="shared" ref="F92:M92" si="16">F4+F51+F77+F90</f>
        <v>799534</v>
      </c>
      <c r="G92" s="46">
        <f t="shared" si="16"/>
        <v>1111022</v>
      </c>
      <c r="H92" s="47">
        <f t="shared" si="16"/>
        <v>589331</v>
      </c>
      <c r="I92" s="46">
        <f t="shared" si="16"/>
        <v>640168</v>
      </c>
      <c r="J92" s="48">
        <f t="shared" si="16"/>
        <v>640168</v>
      </c>
      <c r="K92" s="46">
        <f t="shared" si="16"/>
        <v>594747</v>
      </c>
      <c r="L92" s="46">
        <f t="shared" si="16"/>
        <v>314625.74399999995</v>
      </c>
      <c r="M92" s="46">
        <f t="shared" si="16"/>
        <v>99358.372177999991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9188462</v>
      </c>
      <c r="D4" s="20">
        <f t="shared" ref="D4:K4" si="0">SUM(D5:D7)</f>
        <v>10048723</v>
      </c>
      <c r="E4" s="20">
        <f t="shared" si="0"/>
        <v>11260119</v>
      </c>
      <c r="F4" s="21">
        <f t="shared" si="0"/>
        <v>12152483</v>
      </c>
      <c r="G4" s="20">
        <f t="shared" si="0"/>
        <v>12519603</v>
      </c>
      <c r="H4" s="22">
        <f t="shared" si="0"/>
        <v>12515603</v>
      </c>
      <c r="I4" s="20">
        <f t="shared" si="0"/>
        <v>13369586.239999998</v>
      </c>
      <c r="J4" s="20">
        <f t="shared" si="0"/>
        <v>14139621.073439999</v>
      </c>
      <c r="K4" s="20">
        <f t="shared" si="0"/>
        <v>14719670.910443319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6617050</v>
      </c>
      <c r="D5" s="28">
        <v>7735890</v>
      </c>
      <c r="E5" s="28">
        <v>8691688</v>
      </c>
      <c r="F5" s="27">
        <v>9498261</v>
      </c>
      <c r="G5" s="28">
        <v>9728640</v>
      </c>
      <c r="H5" s="29">
        <v>9728640</v>
      </c>
      <c r="I5" s="28">
        <v>10234790.119999999</v>
      </c>
      <c r="J5" s="28">
        <v>10786638.110619999</v>
      </c>
      <c r="K5" s="29">
        <v>11329115.86343886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2571412</v>
      </c>
      <c r="D6" s="33">
        <v>2312833</v>
      </c>
      <c r="E6" s="33">
        <v>2568431</v>
      </c>
      <c r="F6" s="32">
        <v>2654222</v>
      </c>
      <c r="G6" s="33">
        <v>2790963</v>
      </c>
      <c r="H6" s="34">
        <v>2786963</v>
      </c>
      <c r="I6" s="33">
        <v>3134796.12</v>
      </c>
      <c r="J6" s="33">
        <v>3352982.9628199995</v>
      </c>
      <c r="K6" s="34">
        <v>3390555.0470044594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384191</v>
      </c>
      <c r="D8" s="20">
        <f t="shared" ref="D8:K8" si="1">SUM(D9:D15)</f>
        <v>378145</v>
      </c>
      <c r="E8" s="20">
        <f t="shared" si="1"/>
        <v>462212</v>
      </c>
      <c r="F8" s="21">
        <f t="shared" si="1"/>
        <v>422423</v>
      </c>
      <c r="G8" s="20">
        <f t="shared" si="1"/>
        <v>462714</v>
      </c>
      <c r="H8" s="22">
        <f t="shared" si="1"/>
        <v>462714</v>
      </c>
      <c r="I8" s="20">
        <f t="shared" si="1"/>
        <v>475733.1</v>
      </c>
      <c r="J8" s="20">
        <f t="shared" si="1"/>
        <v>415848.0260999999</v>
      </c>
      <c r="K8" s="20">
        <f t="shared" si="1"/>
        <v>469467.97148329997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29535</v>
      </c>
      <c r="D9" s="28">
        <v>25569</v>
      </c>
      <c r="E9" s="28">
        <v>5806</v>
      </c>
      <c r="F9" s="27">
        <v>21561</v>
      </c>
      <c r="G9" s="28">
        <v>6142</v>
      </c>
      <c r="H9" s="29">
        <v>6142</v>
      </c>
      <c r="I9" s="28">
        <v>22673</v>
      </c>
      <c r="J9" s="28">
        <v>23844.133000000002</v>
      </c>
      <c r="K9" s="29">
        <v>25107.872049000001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7374</v>
      </c>
      <c r="D10" s="33">
        <v>5064</v>
      </c>
      <c r="E10" s="33">
        <v>8040</v>
      </c>
      <c r="F10" s="32">
        <v>5365</v>
      </c>
      <c r="G10" s="33">
        <v>16365</v>
      </c>
      <c r="H10" s="34">
        <v>16365</v>
      </c>
      <c r="I10" s="33">
        <v>20979</v>
      </c>
      <c r="J10" s="33">
        <v>21026.400000000001</v>
      </c>
      <c r="K10" s="34">
        <v>22141.799199999998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197592</v>
      </c>
      <c r="D14" s="33">
        <v>231672</v>
      </c>
      <c r="E14" s="33">
        <v>286079</v>
      </c>
      <c r="F14" s="32">
        <v>277941</v>
      </c>
      <c r="G14" s="33">
        <v>277941</v>
      </c>
      <c r="H14" s="34">
        <v>277941</v>
      </c>
      <c r="I14" s="33">
        <v>289971</v>
      </c>
      <c r="J14" s="33">
        <v>277161.81999999995</v>
      </c>
      <c r="K14" s="34">
        <v>321793.39645999996</v>
      </c>
    </row>
    <row r="15" spans="1:27" s="14" customFormat="1" ht="12.75" customHeight="1" x14ac:dyDescent="0.25">
      <c r="A15" s="25"/>
      <c r="B15" s="26" t="s">
        <v>20</v>
      </c>
      <c r="C15" s="35">
        <v>149690</v>
      </c>
      <c r="D15" s="36">
        <v>115840</v>
      </c>
      <c r="E15" s="36">
        <v>162287</v>
      </c>
      <c r="F15" s="35">
        <v>117556</v>
      </c>
      <c r="G15" s="36">
        <v>162266</v>
      </c>
      <c r="H15" s="37">
        <v>162266</v>
      </c>
      <c r="I15" s="36">
        <v>142110.1</v>
      </c>
      <c r="J15" s="36">
        <v>93815.673099999985</v>
      </c>
      <c r="K15" s="37">
        <v>100424.90377429999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932019</v>
      </c>
      <c r="D16" s="20">
        <f t="shared" ref="D16:K16" si="2">SUM(D17:D23)</f>
        <v>935908</v>
      </c>
      <c r="E16" s="20">
        <f t="shared" si="2"/>
        <v>1042280</v>
      </c>
      <c r="F16" s="21">
        <f t="shared" si="2"/>
        <v>502043</v>
      </c>
      <c r="G16" s="20">
        <f t="shared" si="2"/>
        <v>498653</v>
      </c>
      <c r="H16" s="22">
        <f t="shared" si="2"/>
        <v>502653</v>
      </c>
      <c r="I16" s="20">
        <f t="shared" si="2"/>
        <v>525725.52</v>
      </c>
      <c r="J16" s="20">
        <f t="shared" si="2"/>
        <v>243831.58975999994</v>
      </c>
      <c r="K16" s="20">
        <f t="shared" si="2"/>
        <v>99306.550146279973</v>
      </c>
    </row>
    <row r="17" spans="1:11" s="14" customFormat="1" ht="12.75" customHeight="1" x14ac:dyDescent="0.25">
      <c r="A17" s="25"/>
      <c r="B17" s="26" t="s">
        <v>22</v>
      </c>
      <c r="C17" s="27">
        <v>766011</v>
      </c>
      <c r="D17" s="28">
        <v>752635</v>
      </c>
      <c r="E17" s="28">
        <v>967521</v>
      </c>
      <c r="F17" s="27">
        <v>403144</v>
      </c>
      <c r="G17" s="28">
        <v>393613</v>
      </c>
      <c r="H17" s="29">
        <v>393613</v>
      </c>
      <c r="I17" s="28">
        <v>418144</v>
      </c>
      <c r="J17" s="28">
        <v>130718.44499999995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165272</v>
      </c>
      <c r="D18" s="33">
        <v>183273</v>
      </c>
      <c r="E18" s="33">
        <v>74759</v>
      </c>
      <c r="F18" s="32">
        <v>98899</v>
      </c>
      <c r="G18" s="33">
        <v>105040</v>
      </c>
      <c r="H18" s="34">
        <v>109040</v>
      </c>
      <c r="I18" s="33">
        <v>107581.52</v>
      </c>
      <c r="J18" s="33">
        <v>113113.14475999998</v>
      </c>
      <c r="K18" s="34">
        <v>99306.550146279973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736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1291</v>
      </c>
      <c r="D24" s="20">
        <v>3566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10505963</v>
      </c>
      <c r="D26" s="46">
        <f t="shared" ref="D26:K26" si="3">+D4+D8+D16+D24</f>
        <v>11366342</v>
      </c>
      <c r="E26" s="46">
        <f t="shared" si="3"/>
        <v>12764611</v>
      </c>
      <c r="F26" s="47">
        <f t="shared" si="3"/>
        <v>13076949</v>
      </c>
      <c r="G26" s="46">
        <f t="shared" si="3"/>
        <v>13480970</v>
      </c>
      <c r="H26" s="48">
        <f t="shared" si="3"/>
        <v>13480970</v>
      </c>
      <c r="I26" s="46">
        <f t="shared" si="3"/>
        <v>14371044.859999998</v>
      </c>
      <c r="J26" s="46">
        <f t="shared" si="3"/>
        <v>14799300.689299999</v>
      </c>
      <c r="K26" s="46">
        <f t="shared" si="3"/>
        <v>15288445.432072898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1492</v>
      </c>
      <c r="D4" s="33">
        <v>1566</v>
      </c>
      <c r="E4" s="33">
        <v>1652</v>
      </c>
      <c r="F4" s="27">
        <v>1652</v>
      </c>
      <c r="G4" s="28">
        <v>1652</v>
      </c>
      <c r="H4" s="29">
        <v>1652</v>
      </c>
      <c r="I4" s="33">
        <v>1735</v>
      </c>
      <c r="J4" s="33">
        <v>1845.1909999999998</v>
      </c>
      <c r="K4" s="33">
        <v>1942.9861229999997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247059</v>
      </c>
      <c r="D5" s="33">
        <v>260091</v>
      </c>
      <c r="E5" s="33">
        <v>238335</v>
      </c>
      <c r="F5" s="32">
        <v>248448</v>
      </c>
      <c r="G5" s="33">
        <v>259948</v>
      </c>
      <c r="H5" s="34">
        <v>259948</v>
      </c>
      <c r="I5" s="33">
        <v>257619</v>
      </c>
      <c r="J5" s="33">
        <v>252736.97600000002</v>
      </c>
      <c r="K5" s="33">
        <v>261132.346728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248551</v>
      </c>
      <c r="D19" s="46">
        <f t="shared" ref="D19:K19" si="1">SUM(D4:D18)</f>
        <v>261657</v>
      </c>
      <c r="E19" s="46">
        <f t="shared" si="1"/>
        <v>239987</v>
      </c>
      <c r="F19" s="47">
        <f t="shared" si="1"/>
        <v>250100</v>
      </c>
      <c r="G19" s="46">
        <f t="shared" si="1"/>
        <v>261600</v>
      </c>
      <c r="H19" s="48">
        <f t="shared" si="1"/>
        <v>261600</v>
      </c>
      <c r="I19" s="46">
        <f t="shared" si="1"/>
        <v>259354</v>
      </c>
      <c r="J19" s="46">
        <f t="shared" si="1"/>
        <v>254582.16700000002</v>
      </c>
      <c r="K19" s="46">
        <f t="shared" si="1"/>
        <v>263075.33285100001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235126</v>
      </c>
      <c r="D4" s="20">
        <f t="shared" ref="D4:K4" si="0">SUM(D5:D7)</f>
        <v>251020</v>
      </c>
      <c r="E4" s="20">
        <f t="shared" si="0"/>
        <v>230740</v>
      </c>
      <c r="F4" s="21">
        <f t="shared" si="0"/>
        <v>244053</v>
      </c>
      <c r="G4" s="20">
        <f t="shared" si="0"/>
        <v>243828</v>
      </c>
      <c r="H4" s="22">
        <f t="shared" si="0"/>
        <v>243828</v>
      </c>
      <c r="I4" s="20">
        <f t="shared" si="0"/>
        <v>258639</v>
      </c>
      <c r="J4" s="20">
        <f t="shared" si="0"/>
        <v>253833.34599999996</v>
      </c>
      <c r="K4" s="20">
        <f t="shared" si="0"/>
        <v>262286.83100999997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166933</v>
      </c>
      <c r="D5" s="28">
        <v>185966</v>
      </c>
      <c r="E5" s="28">
        <v>179619</v>
      </c>
      <c r="F5" s="27">
        <v>196656</v>
      </c>
      <c r="G5" s="28">
        <v>196656</v>
      </c>
      <c r="H5" s="29">
        <v>196656</v>
      </c>
      <c r="I5" s="28">
        <v>219242</v>
      </c>
      <c r="J5" s="28">
        <v>216735.76299999998</v>
      </c>
      <c r="K5" s="29">
        <v>227329.66643899999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68193</v>
      </c>
      <c r="D6" s="33">
        <v>65054</v>
      </c>
      <c r="E6" s="33">
        <v>51121</v>
      </c>
      <c r="F6" s="32">
        <v>47397</v>
      </c>
      <c r="G6" s="33">
        <v>47172</v>
      </c>
      <c r="H6" s="34">
        <v>47172</v>
      </c>
      <c r="I6" s="33">
        <v>39397</v>
      </c>
      <c r="J6" s="33">
        <v>37097.582999999991</v>
      </c>
      <c r="K6" s="34">
        <v>34957.164570999994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8937</v>
      </c>
      <c r="D8" s="20">
        <f t="shared" ref="D8:K8" si="1">SUM(D9:D15)</f>
        <v>5913</v>
      </c>
      <c r="E8" s="20">
        <f t="shared" si="1"/>
        <v>9024</v>
      </c>
      <c r="F8" s="21">
        <f t="shared" si="1"/>
        <v>5595</v>
      </c>
      <c r="G8" s="20">
        <f t="shared" si="1"/>
        <v>17125</v>
      </c>
      <c r="H8" s="22">
        <f t="shared" si="1"/>
        <v>17125</v>
      </c>
      <c r="I8" s="20">
        <f t="shared" si="1"/>
        <v>238</v>
      </c>
      <c r="J8" s="20">
        <f t="shared" si="1"/>
        <v>246.4849999999999</v>
      </c>
      <c r="K8" s="20">
        <f t="shared" si="1"/>
        <v>259.54870499999987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30</v>
      </c>
      <c r="H9" s="29">
        <v>30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7374</v>
      </c>
      <c r="D10" s="33">
        <v>5064</v>
      </c>
      <c r="E10" s="33">
        <v>8040</v>
      </c>
      <c r="F10" s="32">
        <v>5365</v>
      </c>
      <c r="G10" s="33">
        <v>16365</v>
      </c>
      <c r="H10" s="34">
        <v>16365</v>
      </c>
      <c r="I10" s="33">
        <v>0</v>
      </c>
      <c r="J10" s="33">
        <v>0.40000000000009095</v>
      </c>
      <c r="K10" s="34">
        <v>0.42120000000009572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1563</v>
      </c>
      <c r="D15" s="36">
        <v>849</v>
      </c>
      <c r="E15" s="36">
        <v>984</v>
      </c>
      <c r="F15" s="35">
        <v>230</v>
      </c>
      <c r="G15" s="36">
        <v>730</v>
      </c>
      <c r="H15" s="37">
        <v>730</v>
      </c>
      <c r="I15" s="36">
        <v>238</v>
      </c>
      <c r="J15" s="36">
        <v>246.08499999999981</v>
      </c>
      <c r="K15" s="37">
        <v>259.12750499999976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3850</v>
      </c>
      <c r="D16" s="20">
        <f t="shared" ref="D16:K16" si="2">SUM(D17:D23)</f>
        <v>1158</v>
      </c>
      <c r="E16" s="20">
        <f t="shared" si="2"/>
        <v>223</v>
      </c>
      <c r="F16" s="21">
        <f t="shared" si="2"/>
        <v>452</v>
      </c>
      <c r="G16" s="20">
        <f t="shared" si="2"/>
        <v>647</v>
      </c>
      <c r="H16" s="22">
        <f t="shared" si="2"/>
        <v>647</v>
      </c>
      <c r="I16" s="20">
        <f t="shared" si="2"/>
        <v>477</v>
      </c>
      <c r="J16" s="20">
        <f t="shared" si="2"/>
        <v>502.37699999999995</v>
      </c>
      <c r="K16" s="20">
        <f t="shared" si="2"/>
        <v>529.00298099999986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3114</v>
      </c>
      <c r="D18" s="33">
        <v>1158</v>
      </c>
      <c r="E18" s="33">
        <v>223</v>
      </c>
      <c r="F18" s="32">
        <v>452</v>
      </c>
      <c r="G18" s="33">
        <v>647</v>
      </c>
      <c r="H18" s="34">
        <v>647</v>
      </c>
      <c r="I18" s="33">
        <v>477</v>
      </c>
      <c r="J18" s="33">
        <v>502.37699999999995</v>
      </c>
      <c r="K18" s="34">
        <v>529.00298099999986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736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638</v>
      </c>
      <c r="D24" s="20">
        <v>3566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248551</v>
      </c>
      <c r="D26" s="46">
        <f t="shared" ref="D26:K26" si="3">+D4+D8+D16+D24</f>
        <v>261657</v>
      </c>
      <c r="E26" s="46">
        <f t="shared" si="3"/>
        <v>239987</v>
      </c>
      <c r="F26" s="47">
        <f t="shared" si="3"/>
        <v>250100</v>
      </c>
      <c r="G26" s="46">
        <f t="shared" si="3"/>
        <v>261600</v>
      </c>
      <c r="H26" s="48">
        <f t="shared" si="3"/>
        <v>261600</v>
      </c>
      <c r="I26" s="46">
        <f t="shared" si="3"/>
        <v>259354</v>
      </c>
      <c r="J26" s="46">
        <f t="shared" si="3"/>
        <v>254582.20799999996</v>
      </c>
      <c r="K26" s="46">
        <f t="shared" si="3"/>
        <v>263075.38269599999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>
      <selection activeCell="A2" sqref="A2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476989</v>
      </c>
      <c r="D4" s="33">
        <v>483806</v>
      </c>
      <c r="E4" s="33">
        <v>521458</v>
      </c>
      <c r="F4" s="27">
        <v>566543</v>
      </c>
      <c r="G4" s="28">
        <v>587224</v>
      </c>
      <c r="H4" s="29">
        <v>587224</v>
      </c>
      <c r="I4" s="33">
        <v>629395</v>
      </c>
      <c r="J4" s="33">
        <v>662414.41899999999</v>
      </c>
      <c r="K4" s="33">
        <v>666363.38320699998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1393954</v>
      </c>
      <c r="D5" s="33">
        <v>1607304</v>
      </c>
      <c r="E5" s="33">
        <v>1802149</v>
      </c>
      <c r="F5" s="32">
        <v>1648306</v>
      </c>
      <c r="G5" s="33">
        <v>1676979</v>
      </c>
      <c r="H5" s="34">
        <v>1676979</v>
      </c>
      <c r="I5" s="33">
        <v>2047022</v>
      </c>
      <c r="J5" s="33">
        <v>2144307.4960000003</v>
      </c>
      <c r="K5" s="33">
        <v>2246325.7932879999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158</v>
      </c>
      <c r="C6" s="33">
        <v>231377</v>
      </c>
      <c r="D6" s="33">
        <v>284928</v>
      </c>
      <c r="E6" s="33">
        <v>324928</v>
      </c>
      <c r="F6" s="32">
        <v>364229</v>
      </c>
      <c r="G6" s="33">
        <v>374729</v>
      </c>
      <c r="H6" s="34">
        <v>374729</v>
      </c>
      <c r="I6" s="33">
        <v>416477</v>
      </c>
      <c r="J6" s="33">
        <v>443689.81499999994</v>
      </c>
      <c r="K6" s="33">
        <v>465951.37519499991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159</v>
      </c>
      <c r="C7" s="33">
        <v>117952</v>
      </c>
      <c r="D7" s="33">
        <v>116042</v>
      </c>
      <c r="E7" s="33">
        <v>110315</v>
      </c>
      <c r="F7" s="32">
        <v>138566</v>
      </c>
      <c r="G7" s="33">
        <v>138566</v>
      </c>
      <c r="H7" s="34">
        <v>138566</v>
      </c>
      <c r="I7" s="33">
        <v>145865</v>
      </c>
      <c r="J7" s="33">
        <v>154383.79</v>
      </c>
      <c r="K7" s="33">
        <v>160559.13086999999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160</v>
      </c>
      <c r="C8" s="33">
        <v>193427</v>
      </c>
      <c r="D8" s="33">
        <v>164762</v>
      </c>
      <c r="E8" s="33">
        <v>175456</v>
      </c>
      <c r="F8" s="32">
        <v>210623</v>
      </c>
      <c r="G8" s="33">
        <v>216425</v>
      </c>
      <c r="H8" s="34">
        <v>216425</v>
      </c>
      <c r="I8" s="33">
        <v>235688</v>
      </c>
      <c r="J8" s="33">
        <v>248280.00200000001</v>
      </c>
      <c r="K8" s="33">
        <v>249536.842106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161</v>
      </c>
      <c r="C9" s="33">
        <v>524244</v>
      </c>
      <c r="D9" s="33">
        <v>577758</v>
      </c>
      <c r="E9" s="33">
        <v>691764</v>
      </c>
      <c r="F9" s="32">
        <v>861143</v>
      </c>
      <c r="G9" s="33">
        <v>911867</v>
      </c>
      <c r="H9" s="34">
        <v>911867</v>
      </c>
      <c r="I9" s="33">
        <v>978132</v>
      </c>
      <c r="J9" s="33">
        <v>1073882.3430000001</v>
      </c>
      <c r="K9" s="33">
        <v>1207740.107179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162</v>
      </c>
      <c r="C10" s="33">
        <v>19084</v>
      </c>
      <c r="D10" s="33">
        <v>16638</v>
      </c>
      <c r="E10" s="33">
        <v>7132</v>
      </c>
      <c r="F10" s="32">
        <v>5541</v>
      </c>
      <c r="G10" s="33">
        <v>5541</v>
      </c>
      <c r="H10" s="34">
        <v>5541</v>
      </c>
      <c r="I10" s="33">
        <v>7487</v>
      </c>
      <c r="J10" s="33">
        <v>11343.862999999998</v>
      </c>
      <c r="K10" s="33">
        <v>11816.087738999997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163</v>
      </c>
      <c r="C11" s="33">
        <v>2727295</v>
      </c>
      <c r="D11" s="33">
        <v>3171783</v>
      </c>
      <c r="E11" s="33">
        <v>3556314</v>
      </c>
      <c r="F11" s="32">
        <v>3839521</v>
      </c>
      <c r="G11" s="33">
        <v>3904485</v>
      </c>
      <c r="H11" s="34">
        <v>4138285</v>
      </c>
      <c r="I11" s="33">
        <v>4581369</v>
      </c>
      <c r="J11" s="33">
        <v>4824181.2239999995</v>
      </c>
      <c r="K11" s="33">
        <v>5003846.5891720001</v>
      </c>
      <c r="Z11" s="53">
        <f t="shared" si="0"/>
        <v>1</v>
      </c>
    </row>
    <row r="12" spans="1:27" s="14" customFormat="1" ht="12.75" customHeight="1" x14ac:dyDescent="0.25">
      <c r="A12" s="25"/>
      <c r="B12" s="56" t="s">
        <v>164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1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5684322</v>
      </c>
      <c r="D19" s="46">
        <f t="shared" ref="D19:K19" si="1">SUM(D4:D18)</f>
        <v>6423021</v>
      </c>
      <c r="E19" s="46">
        <f t="shared" si="1"/>
        <v>7189516</v>
      </c>
      <c r="F19" s="47">
        <f t="shared" si="1"/>
        <v>7634472</v>
      </c>
      <c r="G19" s="46">
        <f t="shared" si="1"/>
        <v>7815816</v>
      </c>
      <c r="H19" s="48">
        <f t="shared" si="1"/>
        <v>8049616</v>
      </c>
      <c r="I19" s="46">
        <f t="shared" si="1"/>
        <v>9041435</v>
      </c>
      <c r="J19" s="46">
        <f t="shared" si="1"/>
        <v>9562482.9519999996</v>
      </c>
      <c r="K19" s="46">
        <f t="shared" si="1"/>
        <v>10012139.308755999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5338380</v>
      </c>
      <c r="D4" s="20">
        <f t="shared" ref="D4:K4" si="0">SUM(D5:D7)</f>
        <v>6049754</v>
      </c>
      <c r="E4" s="20">
        <f t="shared" si="0"/>
        <v>6822275</v>
      </c>
      <c r="F4" s="21">
        <f t="shared" si="0"/>
        <v>7291332</v>
      </c>
      <c r="G4" s="20">
        <f t="shared" si="0"/>
        <v>7499589</v>
      </c>
      <c r="H4" s="22">
        <f t="shared" si="0"/>
        <v>7755889</v>
      </c>
      <c r="I4" s="20">
        <f t="shared" si="0"/>
        <v>8658228</v>
      </c>
      <c r="J4" s="20">
        <f t="shared" si="0"/>
        <v>9184036.7029999997</v>
      </c>
      <c r="K4" s="20">
        <f t="shared" si="0"/>
        <v>9583692.2102589998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4023102</v>
      </c>
      <c r="D5" s="28">
        <v>4850940</v>
      </c>
      <c r="E5" s="28">
        <v>5521866</v>
      </c>
      <c r="F5" s="27">
        <v>6048378</v>
      </c>
      <c r="G5" s="28">
        <v>6167637</v>
      </c>
      <c r="H5" s="29">
        <v>6145137</v>
      </c>
      <c r="I5" s="28">
        <v>6462224</v>
      </c>
      <c r="J5" s="28">
        <v>6774966.1540000001</v>
      </c>
      <c r="K5" s="29">
        <v>7023186.8101620004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1315278</v>
      </c>
      <c r="D6" s="33">
        <v>1198814</v>
      </c>
      <c r="E6" s="33">
        <v>1300409</v>
      </c>
      <c r="F6" s="32">
        <v>1242954</v>
      </c>
      <c r="G6" s="33">
        <v>1331952</v>
      </c>
      <c r="H6" s="34">
        <v>1610752</v>
      </c>
      <c r="I6" s="33">
        <v>2196004</v>
      </c>
      <c r="J6" s="33">
        <v>2409070.5489999992</v>
      </c>
      <c r="K6" s="34">
        <v>2560505.400096999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248182</v>
      </c>
      <c r="D8" s="20">
        <f t="shared" ref="D8:K8" si="1">SUM(D9:D15)</f>
        <v>271671</v>
      </c>
      <c r="E8" s="20">
        <f t="shared" si="1"/>
        <v>319895</v>
      </c>
      <c r="F8" s="21">
        <f t="shared" si="1"/>
        <v>303786</v>
      </c>
      <c r="G8" s="20">
        <f t="shared" si="1"/>
        <v>300824</v>
      </c>
      <c r="H8" s="22">
        <f t="shared" si="1"/>
        <v>300824</v>
      </c>
      <c r="I8" s="20">
        <f t="shared" si="1"/>
        <v>337950</v>
      </c>
      <c r="J8" s="20">
        <f t="shared" si="1"/>
        <v>326401.80599999998</v>
      </c>
      <c r="K8" s="20">
        <f t="shared" si="1"/>
        <v>373644.10171799996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29535</v>
      </c>
      <c r="D9" s="28">
        <v>25569</v>
      </c>
      <c r="E9" s="28">
        <v>5806</v>
      </c>
      <c r="F9" s="27">
        <v>21561</v>
      </c>
      <c r="G9" s="28">
        <v>6099</v>
      </c>
      <c r="H9" s="29">
        <v>6099</v>
      </c>
      <c r="I9" s="28">
        <v>22673</v>
      </c>
      <c r="J9" s="28">
        <v>23844.133000000002</v>
      </c>
      <c r="K9" s="29">
        <v>25107.872049000001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20979</v>
      </c>
      <c r="J10" s="33">
        <v>21026</v>
      </c>
      <c r="K10" s="34">
        <v>22141.377999999997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197592</v>
      </c>
      <c r="D14" s="33">
        <v>231672</v>
      </c>
      <c r="E14" s="33">
        <v>286079</v>
      </c>
      <c r="F14" s="32">
        <v>277941</v>
      </c>
      <c r="G14" s="33">
        <v>277941</v>
      </c>
      <c r="H14" s="34">
        <v>277941</v>
      </c>
      <c r="I14" s="33">
        <v>289971</v>
      </c>
      <c r="J14" s="33">
        <v>277161.81999999995</v>
      </c>
      <c r="K14" s="34">
        <v>321793.39645999996</v>
      </c>
    </row>
    <row r="15" spans="1:27" s="14" customFormat="1" ht="12.75" customHeight="1" x14ac:dyDescent="0.25">
      <c r="A15" s="25"/>
      <c r="B15" s="26" t="s">
        <v>20</v>
      </c>
      <c r="C15" s="35">
        <v>21055</v>
      </c>
      <c r="D15" s="36">
        <v>14430</v>
      </c>
      <c r="E15" s="36">
        <v>28010</v>
      </c>
      <c r="F15" s="35">
        <v>4284</v>
      </c>
      <c r="G15" s="36">
        <v>16784</v>
      </c>
      <c r="H15" s="37">
        <v>16784</v>
      </c>
      <c r="I15" s="36">
        <v>4327</v>
      </c>
      <c r="J15" s="36">
        <v>4369.8529999999982</v>
      </c>
      <c r="K15" s="37">
        <v>4601.4552089999979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97760</v>
      </c>
      <c r="D16" s="20">
        <f t="shared" ref="D16:K16" si="2">SUM(D17:D23)</f>
        <v>101596</v>
      </c>
      <c r="E16" s="20">
        <f t="shared" si="2"/>
        <v>47346</v>
      </c>
      <c r="F16" s="21">
        <f t="shared" si="2"/>
        <v>39354</v>
      </c>
      <c r="G16" s="20">
        <f t="shared" si="2"/>
        <v>15403</v>
      </c>
      <c r="H16" s="22">
        <f t="shared" si="2"/>
        <v>-7097</v>
      </c>
      <c r="I16" s="20">
        <f t="shared" si="2"/>
        <v>45257</v>
      </c>
      <c r="J16" s="20">
        <f t="shared" si="2"/>
        <v>52044.616000000002</v>
      </c>
      <c r="K16" s="20">
        <f t="shared" si="2"/>
        <v>54802.980647999997</v>
      </c>
    </row>
    <row r="17" spans="1:11" s="14" customFormat="1" ht="12.75" customHeight="1" x14ac:dyDescent="0.25">
      <c r="A17" s="25"/>
      <c r="B17" s="26" t="s">
        <v>22</v>
      </c>
      <c r="C17" s="27">
        <v>17955</v>
      </c>
      <c r="D17" s="28">
        <v>15521</v>
      </c>
      <c r="E17" s="28">
        <v>10515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79805</v>
      </c>
      <c r="D18" s="33">
        <v>86075</v>
      </c>
      <c r="E18" s="33">
        <v>36831</v>
      </c>
      <c r="F18" s="32">
        <v>39354</v>
      </c>
      <c r="G18" s="33">
        <v>15403</v>
      </c>
      <c r="H18" s="34">
        <v>-7097</v>
      </c>
      <c r="I18" s="33">
        <v>45257</v>
      </c>
      <c r="J18" s="33">
        <v>52044.616000000002</v>
      </c>
      <c r="K18" s="34">
        <v>54802.980647999997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5684322</v>
      </c>
      <c r="D26" s="46">
        <f t="shared" ref="D26:K26" si="3">+D4+D8+D16+D24</f>
        <v>6423021</v>
      </c>
      <c r="E26" s="46">
        <f t="shared" si="3"/>
        <v>7189516</v>
      </c>
      <c r="F26" s="47">
        <f t="shared" si="3"/>
        <v>7634472</v>
      </c>
      <c r="G26" s="46">
        <f t="shared" si="3"/>
        <v>7815816</v>
      </c>
      <c r="H26" s="48">
        <f t="shared" si="3"/>
        <v>8049616</v>
      </c>
      <c r="I26" s="46">
        <f t="shared" si="3"/>
        <v>9041435</v>
      </c>
      <c r="J26" s="46">
        <f t="shared" si="3"/>
        <v>9562483.125</v>
      </c>
      <c r="K26" s="46">
        <f t="shared" si="3"/>
        <v>10012139.292624999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165</v>
      </c>
      <c r="C4" s="33">
        <v>487836</v>
      </c>
      <c r="D4" s="33">
        <v>503282</v>
      </c>
      <c r="E4" s="33">
        <v>489932</v>
      </c>
      <c r="F4" s="27">
        <v>508600</v>
      </c>
      <c r="G4" s="28">
        <v>508600</v>
      </c>
      <c r="H4" s="29">
        <v>508600</v>
      </c>
      <c r="I4" s="33">
        <v>562512</v>
      </c>
      <c r="J4" s="33">
        <v>586574.4360000001</v>
      </c>
      <c r="K4" s="33">
        <v>608601.88110799994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487836</v>
      </c>
      <c r="D19" s="46">
        <f t="shared" ref="D19:K19" si="1">SUM(D4:D18)</f>
        <v>503282</v>
      </c>
      <c r="E19" s="46">
        <f t="shared" si="1"/>
        <v>489932</v>
      </c>
      <c r="F19" s="47">
        <f t="shared" si="1"/>
        <v>508600</v>
      </c>
      <c r="G19" s="46">
        <f t="shared" si="1"/>
        <v>508600</v>
      </c>
      <c r="H19" s="48">
        <f t="shared" si="1"/>
        <v>508600</v>
      </c>
      <c r="I19" s="46">
        <f t="shared" si="1"/>
        <v>562512</v>
      </c>
      <c r="J19" s="46">
        <f t="shared" si="1"/>
        <v>586574.4360000001</v>
      </c>
      <c r="K19" s="46">
        <f t="shared" si="1"/>
        <v>608601.88110799994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452651</v>
      </c>
      <c r="D4" s="20">
        <f t="shared" ref="D4:K4" si="0">SUM(D5:D7)</f>
        <v>467775</v>
      </c>
      <c r="E4" s="20">
        <f t="shared" si="0"/>
        <v>483428</v>
      </c>
      <c r="F4" s="21">
        <f t="shared" si="0"/>
        <v>498218</v>
      </c>
      <c r="G4" s="20">
        <f t="shared" si="0"/>
        <v>502218</v>
      </c>
      <c r="H4" s="22">
        <f t="shared" si="0"/>
        <v>498218</v>
      </c>
      <c r="I4" s="20">
        <f t="shared" si="0"/>
        <v>552026</v>
      </c>
      <c r="J4" s="20">
        <f t="shared" si="0"/>
        <v>579114.06400000001</v>
      </c>
      <c r="K4" s="20">
        <f t="shared" si="0"/>
        <v>600746.1093919999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403731</v>
      </c>
      <c r="D5" s="28">
        <v>389656</v>
      </c>
      <c r="E5" s="28">
        <v>407909</v>
      </c>
      <c r="F5" s="27">
        <v>441218</v>
      </c>
      <c r="G5" s="28">
        <v>441218</v>
      </c>
      <c r="H5" s="29">
        <v>441218</v>
      </c>
      <c r="I5" s="28">
        <v>469456</v>
      </c>
      <c r="J5" s="28">
        <v>526543.29</v>
      </c>
      <c r="K5" s="29">
        <v>553390.08436999994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48920</v>
      </c>
      <c r="D6" s="33">
        <v>78119</v>
      </c>
      <c r="E6" s="33">
        <v>75519</v>
      </c>
      <c r="F6" s="32">
        <v>57000</v>
      </c>
      <c r="G6" s="33">
        <v>61000</v>
      </c>
      <c r="H6" s="34">
        <v>57000</v>
      </c>
      <c r="I6" s="33">
        <v>82570</v>
      </c>
      <c r="J6" s="33">
        <v>52570.774000000005</v>
      </c>
      <c r="K6" s="34">
        <v>47356.025021999994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25</v>
      </c>
      <c r="D8" s="20">
        <f t="shared" ref="D8:K8" si="1">SUM(D9:D15)</f>
        <v>329</v>
      </c>
      <c r="E8" s="20">
        <f t="shared" si="1"/>
        <v>481</v>
      </c>
      <c r="F8" s="21">
        <f t="shared" si="1"/>
        <v>200</v>
      </c>
      <c r="G8" s="20">
        <f t="shared" si="1"/>
        <v>200</v>
      </c>
      <c r="H8" s="22">
        <f t="shared" si="1"/>
        <v>200</v>
      </c>
      <c r="I8" s="20">
        <f t="shared" si="1"/>
        <v>202</v>
      </c>
      <c r="J8" s="20">
        <f t="shared" si="1"/>
        <v>203.535</v>
      </c>
      <c r="K8" s="20">
        <f t="shared" si="1"/>
        <v>214.32235499999999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25</v>
      </c>
      <c r="D15" s="36">
        <v>329</v>
      </c>
      <c r="E15" s="36">
        <v>481</v>
      </c>
      <c r="F15" s="35">
        <v>200</v>
      </c>
      <c r="G15" s="36">
        <v>200</v>
      </c>
      <c r="H15" s="37">
        <v>200</v>
      </c>
      <c r="I15" s="36">
        <v>202</v>
      </c>
      <c r="J15" s="36">
        <v>203.535</v>
      </c>
      <c r="K15" s="37">
        <v>214.32235499999999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35160</v>
      </c>
      <c r="D16" s="20">
        <f t="shared" ref="D16:K16" si="2">SUM(D17:D23)</f>
        <v>35178</v>
      </c>
      <c r="E16" s="20">
        <f t="shared" si="2"/>
        <v>6023</v>
      </c>
      <c r="F16" s="21">
        <f t="shared" si="2"/>
        <v>10182</v>
      </c>
      <c r="G16" s="20">
        <f t="shared" si="2"/>
        <v>6182</v>
      </c>
      <c r="H16" s="22">
        <f t="shared" si="2"/>
        <v>10182</v>
      </c>
      <c r="I16" s="20">
        <f t="shared" si="2"/>
        <v>10284</v>
      </c>
      <c r="J16" s="20">
        <f t="shared" si="2"/>
        <v>7256.7939999999981</v>
      </c>
      <c r="K16" s="20">
        <f t="shared" si="2"/>
        <v>7641.4040819999973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708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35160</v>
      </c>
      <c r="D18" s="33">
        <v>34470</v>
      </c>
      <c r="E18" s="33">
        <v>6023</v>
      </c>
      <c r="F18" s="32">
        <v>10182</v>
      </c>
      <c r="G18" s="33">
        <v>6182</v>
      </c>
      <c r="H18" s="34">
        <v>10182</v>
      </c>
      <c r="I18" s="33">
        <v>10284</v>
      </c>
      <c r="J18" s="33">
        <v>7256.7939999999981</v>
      </c>
      <c r="K18" s="34">
        <v>7641.4040819999973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487836</v>
      </c>
      <c r="D26" s="46">
        <f t="shared" ref="D26:K26" si="3">+D4+D8+D16+D24</f>
        <v>503282</v>
      </c>
      <c r="E26" s="46">
        <f t="shared" si="3"/>
        <v>489932</v>
      </c>
      <c r="F26" s="47">
        <f t="shared" si="3"/>
        <v>508600</v>
      </c>
      <c r="G26" s="46">
        <f t="shared" si="3"/>
        <v>508600</v>
      </c>
      <c r="H26" s="48">
        <f t="shared" si="3"/>
        <v>508600</v>
      </c>
      <c r="I26" s="46">
        <f t="shared" si="3"/>
        <v>562512</v>
      </c>
      <c r="J26" s="46">
        <f t="shared" si="3"/>
        <v>586574.39300000004</v>
      </c>
      <c r="K26" s="46">
        <f t="shared" si="3"/>
        <v>608601.83582899987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Jonathan Benjamin</cp:lastModifiedBy>
  <dcterms:created xsi:type="dcterms:W3CDTF">2014-05-29T13:31:07Z</dcterms:created>
  <dcterms:modified xsi:type="dcterms:W3CDTF">2014-05-30T10:01:00Z</dcterms:modified>
</cp:coreProperties>
</file>